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приложение 2 (разв-е)" sheetId="1" r:id="rId1"/>
  </sheets>
  <calcPr calcId="124519" refMode="R1C1"/>
</workbook>
</file>

<file path=xl/calcChain.xml><?xml version="1.0" encoding="utf-8"?>
<calcChain xmlns="http://schemas.openxmlformats.org/spreadsheetml/2006/main">
  <c r="U59" i="1"/>
  <c r="T59"/>
  <c r="S59"/>
  <c r="Y58"/>
  <c r="W58"/>
  <c r="X58" s="1"/>
  <c r="J58"/>
  <c r="F58"/>
  <c r="Y57"/>
  <c r="R57"/>
  <c r="J57"/>
  <c r="F57"/>
  <c r="W57" s="1"/>
  <c r="X57" s="1"/>
  <c r="Y56"/>
  <c r="J56"/>
  <c r="F56"/>
  <c r="W56" s="1"/>
  <c r="X56" s="1"/>
  <c r="Y55"/>
  <c r="W55"/>
  <c r="X55" s="1"/>
  <c r="J55"/>
  <c r="J53" s="1"/>
  <c r="F55"/>
  <c r="Y54"/>
  <c r="X54"/>
  <c r="W54"/>
  <c r="J54"/>
  <c r="F54"/>
  <c r="Y53"/>
  <c r="O53"/>
  <c r="R53" s="1"/>
  <c r="K53"/>
  <c r="I53"/>
  <c r="H53"/>
  <c r="G53"/>
  <c r="E53"/>
  <c r="C53"/>
  <c r="F53" s="1"/>
  <c r="Y52"/>
  <c r="J52"/>
  <c r="W52" s="1"/>
  <c r="Y51"/>
  <c r="W51"/>
  <c r="J51"/>
  <c r="Y50"/>
  <c r="W50"/>
  <c r="J50"/>
  <c r="Y49"/>
  <c r="J49"/>
  <c r="W49" s="1"/>
  <c r="Y48"/>
  <c r="K48"/>
  <c r="J48"/>
  <c r="W48" s="1"/>
  <c r="G48"/>
  <c r="C48"/>
  <c r="Y47"/>
  <c r="X47"/>
  <c r="W47"/>
  <c r="J47"/>
  <c r="Y46"/>
  <c r="X46"/>
  <c r="W46"/>
  <c r="J46"/>
  <c r="F46"/>
  <c r="Y45"/>
  <c r="W45"/>
  <c r="J45"/>
  <c r="Y44"/>
  <c r="K44"/>
  <c r="G44"/>
  <c r="J44" s="1"/>
  <c r="F44"/>
  <c r="W44" s="1"/>
  <c r="X44" s="1"/>
  <c r="C44"/>
  <c r="Y43"/>
  <c r="X43"/>
  <c r="W43"/>
  <c r="J43"/>
  <c r="Y42"/>
  <c r="X42"/>
  <c r="W42"/>
  <c r="J42"/>
  <c r="F42"/>
  <c r="Y41"/>
  <c r="J41"/>
  <c r="F41"/>
  <c r="W41" s="1"/>
  <c r="X41" s="1"/>
  <c r="Y40"/>
  <c r="J40"/>
  <c r="F40"/>
  <c r="W40" s="1"/>
  <c r="X40" s="1"/>
  <c r="Y39"/>
  <c r="W39"/>
  <c r="X39" s="1"/>
  <c r="J39"/>
  <c r="F39"/>
  <c r="Y38"/>
  <c r="W38"/>
  <c r="J38"/>
  <c r="F38"/>
  <c r="Y37"/>
  <c r="X37"/>
  <c r="W37"/>
  <c r="J37"/>
  <c r="F37"/>
  <c r="Y36"/>
  <c r="J36"/>
  <c r="F36"/>
  <c r="W36" s="1"/>
  <c r="X36" s="1"/>
  <c r="Y35"/>
  <c r="J35"/>
  <c r="F35"/>
  <c r="W35" s="1"/>
  <c r="X35" s="1"/>
  <c r="Y34"/>
  <c r="W34"/>
  <c r="X34" s="1"/>
  <c r="J34"/>
  <c r="F34"/>
  <c r="Y33"/>
  <c r="X33"/>
  <c r="W33"/>
  <c r="J33"/>
  <c r="F33"/>
  <c r="Y32"/>
  <c r="V32"/>
  <c r="R32"/>
  <c r="J32"/>
  <c r="F32"/>
  <c r="W32" s="1"/>
  <c r="X32" s="1"/>
  <c r="S31"/>
  <c r="V31" s="1"/>
  <c r="V59" s="1"/>
  <c r="R31"/>
  <c r="K31"/>
  <c r="G31"/>
  <c r="J31" s="1"/>
  <c r="F31"/>
  <c r="E31"/>
  <c r="Y31" s="1"/>
  <c r="D31"/>
  <c r="C31"/>
  <c r="Y30"/>
  <c r="R30"/>
  <c r="J30"/>
  <c r="F30"/>
  <c r="W30" s="1"/>
  <c r="X30" s="1"/>
  <c r="Y29"/>
  <c r="J29"/>
  <c r="W29" s="1"/>
  <c r="Y28"/>
  <c r="K28"/>
  <c r="J28"/>
  <c r="W28" s="1"/>
  <c r="G28"/>
  <c r="C28"/>
  <c r="Y27"/>
  <c r="W27"/>
  <c r="J27"/>
  <c r="Y26"/>
  <c r="J26"/>
  <c r="F26"/>
  <c r="W26" s="1"/>
  <c r="Y25"/>
  <c r="W25"/>
  <c r="X25" s="1"/>
  <c r="J25"/>
  <c r="F25"/>
  <c r="Y24"/>
  <c r="X24"/>
  <c r="W24"/>
  <c r="J24"/>
  <c r="F24"/>
  <c r="Y23"/>
  <c r="J23"/>
  <c r="F23"/>
  <c r="W23" s="1"/>
  <c r="X23" s="1"/>
  <c r="Y22"/>
  <c r="J22"/>
  <c r="F22"/>
  <c r="W22" s="1"/>
  <c r="Y21"/>
  <c r="J21"/>
  <c r="F21"/>
  <c r="W21" s="1"/>
  <c r="Y20"/>
  <c r="J20"/>
  <c r="F20"/>
  <c r="W20" s="1"/>
  <c r="Y19"/>
  <c r="K19"/>
  <c r="I19"/>
  <c r="H19"/>
  <c r="G19"/>
  <c r="J19" s="1"/>
  <c r="E19"/>
  <c r="D19"/>
  <c r="C19"/>
  <c r="C59" s="1"/>
  <c r="Y18"/>
  <c r="R18"/>
  <c r="J18"/>
  <c r="W18" s="1"/>
  <c r="X18" s="1"/>
  <c r="F18"/>
  <c r="Y17"/>
  <c r="W17"/>
  <c r="F17"/>
  <c r="Y16"/>
  <c r="F16"/>
  <c r="W16" s="1"/>
  <c r="Y15"/>
  <c r="F15"/>
  <c r="W15" s="1"/>
  <c r="X15" s="1"/>
  <c r="Y14"/>
  <c r="K14"/>
  <c r="G14"/>
  <c r="C14"/>
  <c r="F14" s="1"/>
  <c r="W14" s="1"/>
  <c r="X14" s="1"/>
  <c r="Y13"/>
  <c r="J13"/>
  <c r="F13"/>
  <c r="W13" s="1"/>
  <c r="X13" s="1"/>
  <c r="Y12"/>
  <c r="F12"/>
  <c r="W12" s="1"/>
  <c r="X12" s="1"/>
  <c r="Y11"/>
  <c r="F11"/>
  <c r="W11" s="1"/>
  <c r="X11" s="1"/>
  <c r="Y10"/>
  <c r="J10"/>
  <c r="F10"/>
  <c r="W10" s="1"/>
  <c r="X10" s="1"/>
  <c r="Y9"/>
  <c r="W9"/>
  <c r="X9" s="1"/>
  <c r="J9"/>
  <c r="F9"/>
  <c r="K8"/>
  <c r="K59" s="1"/>
  <c r="I8"/>
  <c r="I59" s="1"/>
  <c r="H8"/>
  <c r="J8" s="1"/>
  <c r="G8"/>
  <c r="G59" s="1"/>
  <c r="J59" s="1"/>
  <c r="E8"/>
  <c r="E59" s="1"/>
  <c r="Y59" s="1"/>
  <c r="D8"/>
  <c r="C8"/>
  <c r="W31" l="1"/>
  <c r="X31" s="1"/>
  <c r="F59"/>
  <c r="W59" s="1"/>
  <c r="X59" s="1"/>
  <c r="W53"/>
  <c r="X53" s="1"/>
  <c r="O59"/>
  <c r="R59" s="1"/>
  <c r="F8"/>
  <c r="W8" s="1"/>
  <c r="Y8"/>
  <c r="F19"/>
  <c r="W19" s="1"/>
  <c r="X19" s="1"/>
  <c r="X8" l="1"/>
</calcChain>
</file>

<file path=xl/sharedStrings.xml><?xml version="1.0" encoding="utf-8"?>
<sst xmlns="http://schemas.openxmlformats.org/spreadsheetml/2006/main" count="96" uniqueCount="79">
  <si>
    <t>Расшифровка2 (развернутое)</t>
  </si>
  <si>
    <t>с</t>
  </si>
  <si>
    <t>Фактические расходы</t>
  </si>
  <si>
    <t>КГП  "Центральная районная больница " Шетского района</t>
  </si>
  <si>
    <t>в тыс.тенге</t>
  </si>
  <si>
    <t>А</t>
  </si>
  <si>
    <t>Б</t>
  </si>
  <si>
    <t>В</t>
  </si>
  <si>
    <t>Д</t>
  </si>
  <si>
    <t>Е</t>
  </si>
  <si>
    <t>К</t>
  </si>
  <si>
    <t>№</t>
  </si>
  <si>
    <t>Показатель</t>
  </si>
  <si>
    <t>Р  а  с  х  о  д  ы</t>
  </si>
  <si>
    <t>в том числе</t>
  </si>
  <si>
    <t>Госзаказ</t>
  </si>
  <si>
    <t>Платные
услуги</t>
  </si>
  <si>
    <t>Прочие услуги</t>
  </si>
  <si>
    <t>Целевые трансферты</t>
  </si>
  <si>
    <t>За счет безвозмездно полученных</t>
  </si>
  <si>
    <t>Всего</t>
  </si>
  <si>
    <t>Основное производство</t>
  </si>
  <si>
    <t>Вспомогательное производство</t>
  </si>
  <si>
    <t>Административные расходы</t>
  </si>
  <si>
    <t>итого госзаказ</t>
  </si>
  <si>
    <t>Вспомогательное про-во</t>
  </si>
  <si>
    <t>итого прочие расходы</t>
  </si>
  <si>
    <t>итого трансферты</t>
  </si>
  <si>
    <t xml:space="preserve">итого </t>
  </si>
  <si>
    <t>Расходы по реализации</t>
  </si>
  <si>
    <t>Зар. плата всего,в т.ч:</t>
  </si>
  <si>
    <t>а)  з/плата</t>
  </si>
  <si>
    <t>б) больн лист</t>
  </si>
  <si>
    <t>в) компенсац</t>
  </si>
  <si>
    <t>г) выходное пособие</t>
  </si>
  <si>
    <t>д) резерв по отпускам (справочно)</t>
  </si>
  <si>
    <t>Доп.ден.выпл. всего, в т.ч:</t>
  </si>
  <si>
    <t>а) стимулир характера</t>
  </si>
  <si>
    <t>б) за доп работу</t>
  </si>
  <si>
    <t>в) прочие</t>
  </si>
  <si>
    <t>Командир расходы</t>
  </si>
  <si>
    <t>Налоги и др. обяз плат в бюджет всего(сумма строк 060+100)</t>
  </si>
  <si>
    <t>с учетом штрафных сакц</t>
  </si>
  <si>
    <t>в т.ч.НДС</t>
  </si>
  <si>
    <t>Отчисления на мед. Страхование</t>
  </si>
  <si>
    <t>соц налог</t>
  </si>
  <si>
    <t>соц отчисление</t>
  </si>
  <si>
    <t>резерв СН, СО</t>
  </si>
  <si>
    <t>судебные издержки</t>
  </si>
  <si>
    <t>штрафы,пени</t>
  </si>
  <si>
    <t>прочие расходы всего,в т.ч.</t>
  </si>
  <si>
    <t>1) стипендии</t>
  </si>
  <si>
    <t>2) прочие</t>
  </si>
  <si>
    <t>расход материалов в т.ч:</t>
  </si>
  <si>
    <t>1) медикаменты</t>
  </si>
  <si>
    <t>2) ИМН</t>
  </si>
  <si>
    <t>3) дез. Средства</t>
  </si>
  <si>
    <t>3) ГСМ, запчасти</t>
  </si>
  <si>
    <t>4) прочие(мяг, моющ и т.д)</t>
  </si>
  <si>
    <t>Приобретение ОС (безвозмездная передача зданий с остаточной стоимостью)</t>
  </si>
  <si>
    <t>Ком услуги</t>
  </si>
  <si>
    <t>Э/энергия</t>
  </si>
  <si>
    <t>Отопление</t>
  </si>
  <si>
    <t>Услуги связи</t>
  </si>
  <si>
    <t>Транспортные услуги(аренда)</t>
  </si>
  <si>
    <t>Тек ремонт ОС всего, вт.ч</t>
  </si>
  <si>
    <t>а) здания</t>
  </si>
  <si>
    <t>б) оборудования</t>
  </si>
  <si>
    <t>Кап ремонт ОС</t>
  </si>
  <si>
    <t>Арендная плата по ОС</t>
  </si>
  <si>
    <t>Прочие расходы, всего</t>
  </si>
  <si>
    <t>а) банковские расходы</t>
  </si>
  <si>
    <t>б) страхование трасп</t>
  </si>
  <si>
    <t>в) страхование ГПО</t>
  </si>
  <si>
    <t>г) прочее(выв мусора,пит и т.д)</t>
  </si>
  <si>
    <t>д) амортизация</t>
  </si>
  <si>
    <t>ВСЕГО</t>
  </si>
  <si>
    <t>Директор                                                                       Нуртаев Д.Ж.</t>
  </si>
  <si>
    <t>Главный бухгалтер                                                  Айтуова Г.Ш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</si>
</sst>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7"/>
      <color rgb="FF00000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>
      <alignment horizontal="left" vertical="center"/>
    </xf>
  </cellStyleXfs>
  <cellXfs count="112">
    <xf numFmtId="0" fontId="0" fillId="0" borderId="0" xfId="0"/>
    <xf numFmtId="0" fontId="1" fillId="0" borderId="0" xfId="0" applyFont="1"/>
    <xf numFmtId="3" fontId="2" fillId="0" borderId="0" xfId="0" applyNumberFormat="1" applyFont="1"/>
    <xf numFmtId="3" fontId="3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9" xfId="0" applyFont="1" applyBorder="1"/>
    <xf numFmtId="3" fontId="8" fillId="2" borderId="9" xfId="0" applyNumberFormat="1" applyFont="1" applyFill="1" applyBorder="1" applyAlignment="1">
      <alignment wrapText="1"/>
    </xf>
    <xf numFmtId="3" fontId="8" fillId="0" borderId="9" xfId="0" applyNumberFormat="1" applyFont="1" applyBorder="1" applyAlignment="1">
      <alignment wrapText="1"/>
    </xf>
    <xf numFmtId="3" fontId="3" fillId="2" borderId="10" xfId="0" applyNumberFormat="1" applyFont="1" applyFill="1" applyBorder="1" applyAlignment="1">
      <alignment wrapText="1"/>
    </xf>
    <xf numFmtId="3" fontId="3" fillId="0" borderId="1" xfId="0" applyNumberFormat="1" applyFont="1" applyBorder="1"/>
    <xf numFmtId="0" fontId="3" fillId="0" borderId="0" xfId="0" applyFont="1"/>
    <xf numFmtId="0" fontId="9" fillId="0" borderId="9" xfId="0" applyFont="1" applyBorder="1"/>
    <xf numFmtId="3" fontId="9" fillId="2" borderId="9" xfId="0" applyNumberFormat="1" applyFont="1" applyFill="1" applyBorder="1"/>
    <xf numFmtId="3" fontId="9" fillId="0" borderId="9" xfId="0" applyNumberFormat="1" applyFont="1" applyBorder="1"/>
    <xf numFmtId="0" fontId="10" fillId="0" borderId="9" xfId="0" applyFont="1" applyBorder="1"/>
    <xf numFmtId="0" fontId="0" fillId="0" borderId="8" xfId="0" applyBorder="1"/>
    <xf numFmtId="0" fontId="0" fillId="0" borderId="9" xfId="0" applyBorder="1"/>
    <xf numFmtId="3" fontId="9" fillId="0" borderId="1" xfId="0" applyNumberFormat="1" applyFont="1" applyBorder="1"/>
    <xf numFmtId="0" fontId="10" fillId="0" borderId="1" xfId="0" applyFont="1" applyBorder="1"/>
    <xf numFmtId="0" fontId="0" fillId="0" borderId="6" xfId="0" applyBorder="1"/>
    <xf numFmtId="0" fontId="0" fillId="0" borderId="1" xfId="0" applyBorder="1"/>
    <xf numFmtId="3" fontId="3" fillId="2" borderId="11" xfId="0" applyNumberFormat="1" applyFont="1" applyFill="1" applyBorder="1" applyAlignment="1">
      <alignment wrapText="1"/>
    </xf>
    <xf numFmtId="3" fontId="3" fillId="0" borderId="12" xfId="0" applyNumberFormat="1" applyFont="1" applyBorder="1"/>
    <xf numFmtId="0" fontId="8" fillId="0" borderId="1" xfId="0" applyFont="1" applyBorder="1"/>
    <xf numFmtId="3" fontId="8" fillId="2" borderId="1" xfId="0" applyNumberFormat="1" applyFont="1" applyFill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3" fontId="8" fillId="0" borderId="7" xfId="0" applyNumberFormat="1" applyFont="1" applyBorder="1" applyAlignment="1">
      <alignment wrapText="1"/>
    </xf>
    <xf numFmtId="3" fontId="3" fillId="2" borderId="13" xfId="0" applyNumberFormat="1" applyFont="1" applyFill="1" applyBorder="1" applyAlignment="1">
      <alignment wrapText="1"/>
    </xf>
    <xf numFmtId="3" fontId="3" fillId="0" borderId="14" xfId="0" applyNumberFormat="1" applyFont="1" applyBorder="1"/>
    <xf numFmtId="0" fontId="9" fillId="0" borderId="1" xfId="0" applyFont="1" applyBorder="1"/>
    <xf numFmtId="3" fontId="9" fillId="2" borderId="1" xfId="0" applyNumberFormat="1" applyFont="1" applyFill="1" applyBorder="1"/>
    <xf numFmtId="3" fontId="9" fillId="2" borderId="1" xfId="0" applyNumberFormat="1" applyFont="1" applyFill="1" applyBorder="1" applyAlignment="1">
      <alignment wrapText="1"/>
    </xf>
    <xf numFmtId="0" fontId="6" fillId="0" borderId="1" xfId="0" applyFont="1" applyBorder="1"/>
    <xf numFmtId="3" fontId="6" fillId="2" borderId="1" xfId="0" applyNumberFormat="1" applyFont="1" applyFill="1" applyBorder="1"/>
    <xf numFmtId="3" fontId="6" fillId="0" borderId="1" xfId="0" applyNumberFormat="1" applyFont="1" applyBorder="1"/>
    <xf numFmtId="0" fontId="3" fillId="0" borderId="1" xfId="0" applyFont="1" applyBorder="1"/>
    <xf numFmtId="0" fontId="8" fillId="0" borderId="1" xfId="0" applyFont="1" applyBorder="1" applyAlignment="1">
      <alignment horizontal="left" wrapText="1"/>
    </xf>
    <xf numFmtId="3" fontId="8" fillId="2" borderId="6" xfId="0" applyNumberFormat="1" applyFont="1" applyFill="1" applyBorder="1"/>
    <xf numFmtId="3" fontId="8" fillId="0" borderId="6" xfId="0" applyNumberFormat="1" applyFont="1" applyBorder="1"/>
    <xf numFmtId="3" fontId="6" fillId="2" borderId="1" xfId="0" applyNumberFormat="1" applyFont="1" applyFill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 shrinkToFit="1"/>
    </xf>
    <xf numFmtId="3" fontId="8" fillId="2" borderId="1" xfId="0" applyNumberFormat="1" applyFont="1" applyFill="1" applyBorder="1"/>
    <xf numFmtId="3" fontId="8" fillId="0" borderId="1" xfId="0" applyNumberFormat="1" applyFont="1" applyBorder="1"/>
    <xf numFmtId="3" fontId="9" fillId="2" borderId="2" xfId="0" applyNumberFormat="1" applyFont="1" applyFill="1" applyBorder="1"/>
    <xf numFmtId="3" fontId="2" fillId="2" borderId="1" xfId="0" applyNumberFormat="1" applyFont="1" applyFill="1" applyBorder="1"/>
    <xf numFmtId="3" fontId="2" fillId="2" borderId="0" xfId="0" applyNumberFormat="1" applyFont="1" applyFill="1"/>
    <xf numFmtId="3" fontId="9" fillId="2" borderId="6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0" fontId="9" fillId="0" borderId="12" xfId="0" applyFont="1" applyBorder="1"/>
    <xf numFmtId="3" fontId="9" fillId="2" borderId="12" xfId="0" applyNumberFormat="1" applyFont="1" applyFill="1" applyBorder="1"/>
    <xf numFmtId="3" fontId="9" fillId="2" borderId="12" xfId="0" applyNumberFormat="1" applyFont="1" applyFill="1" applyBorder="1" applyAlignment="1">
      <alignment horizontal="right"/>
    </xf>
    <xf numFmtId="3" fontId="9" fillId="0" borderId="12" xfId="0" applyNumberFormat="1" applyFont="1" applyBorder="1"/>
    <xf numFmtId="3" fontId="8" fillId="0" borderId="2" xfId="0" applyNumberFormat="1" applyFont="1" applyBorder="1" applyAlignment="1">
      <alignment wrapText="1"/>
    </xf>
    <xf numFmtId="3" fontId="3" fillId="2" borderId="15" xfId="0" applyNumberFormat="1" applyFont="1" applyFill="1" applyBorder="1" applyAlignment="1">
      <alignment wrapText="1"/>
    </xf>
    <xf numFmtId="0" fontId="9" fillId="0" borderId="0" xfId="0" applyFont="1" applyBorder="1"/>
    <xf numFmtId="0" fontId="9" fillId="0" borderId="16" xfId="0" applyFont="1" applyBorder="1"/>
    <xf numFmtId="3" fontId="9" fillId="0" borderId="17" xfId="0" applyNumberFormat="1" applyFont="1" applyBorder="1"/>
    <xf numFmtId="3" fontId="8" fillId="0" borderId="17" xfId="0" applyNumberFormat="1" applyFont="1" applyBorder="1" applyAlignment="1">
      <alignment wrapText="1"/>
    </xf>
    <xf numFmtId="3" fontId="9" fillId="2" borderId="18" xfId="0" applyNumberFormat="1" applyFont="1" applyFill="1" applyBorder="1"/>
    <xf numFmtId="3" fontId="9" fillId="2" borderId="17" xfId="0" applyNumberFormat="1" applyFont="1" applyFill="1" applyBorder="1"/>
    <xf numFmtId="3" fontId="9" fillId="0" borderId="19" xfId="0" applyNumberFormat="1" applyFont="1" applyBorder="1"/>
    <xf numFmtId="3" fontId="9" fillId="0" borderId="18" xfId="0" applyNumberFormat="1" applyFont="1" applyBorder="1"/>
    <xf numFmtId="3" fontId="8" fillId="0" borderId="20" xfId="0" applyNumberFormat="1" applyFont="1" applyBorder="1" applyAlignment="1">
      <alignment wrapText="1"/>
    </xf>
    <xf numFmtId="3" fontId="8" fillId="0" borderId="21" xfId="0" applyNumberFormat="1" applyFont="1" applyBorder="1" applyAlignment="1">
      <alignment wrapText="1"/>
    </xf>
    <xf numFmtId="3" fontId="3" fillId="0" borderId="15" xfId="0" applyNumberFormat="1" applyFont="1" applyBorder="1" applyAlignment="1">
      <alignment wrapText="1"/>
    </xf>
    <xf numFmtId="0" fontId="8" fillId="0" borderId="22" xfId="0" applyFont="1" applyBorder="1"/>
    <xf numFmtId="0" fontId="8" fillId="0" borderId="23" xfId="0" applyFont="1" applyBorder="1"/>
    <xf numFmtId="3" fontId="8" fillId="0" borderId="24" xfId="0" applyNumberFormat="1" applyFont="1" applyBorder="1" applyAlignment="1">
      <alignment wrapText="1"/>
    </xf>
    <xf numFmtId="3" fontId="8" fillId="2" borderId="25" xfId="0" applyNumberFormat="1" applyFont="1" applyFill="1" applyBorder="1" applyAlignment="1">
      <alignment wrapText="1"/>
    </xf>
    <xf numFmtId="3" fontId="8" fillId="2" borderId="26" xfId="0" applyNumberFormat="1" applyFont="1" applyFill="1" applyBorder="1" applyAlignment="1">
      <alignment wrapText="1"/>
    </xf>
    <xf numFmtId="3" fontId="8" fillId="2" borderId="24" xfId="0" applyNumberFormat="1" applyFont="1" applyFill="1" applyBorder="1" applyAlignment="1">
      <alignment wrapText="1"/>
    </xf>
    <xf numFmtId="3" fontId="8" fillId="0" borderId="25" xfId="0" applyNumberFormat="1" applyFont="1" applyBorder="1" applyAlignment="1">
      <alignment wrapText="1"/>
    </xf>
    <xf numFmtId="3" fontId="8" fillId="0" borderId="26" xfId="0" applyNumberFormat="1" applyFont="1" applyBorder="1" applyAlignment="1">
      <alignment wrapText="1"/>
    </xf>
    <xf numFmtId="3" fontId="8" fillId="0" borderId="27" xfId="0" applyNumberFormat="1" applyFont="1" applyBorder="1" applyAlignment="1">
      <alignment wrapText="1"/>
    </xf>
    <xf numFmtId="3" fontId="8" fillId="0" borderId="23" xfId="0" applyNumberFormat="1" applyFont="1" applyBorder="1" applyAlignment="1">
      <alignment wrapText="1"/>
    </xf>
    <xf numFmtId="3" fontId="3" fillId="0" borderId="22" xfId="0" applyNumberFormat="1" applyFont="1" applyBorder="1" applyAlignment="1">
      <alignment wrapText="1"/>
    </xf>
    <xf numFmtId="3" fontId="3" fillId="0" borderId="24" xfId="0" applyNumberFormat="1" applyFont="1" applyBorder="1"/>
    <xf numFmtId="0" fontId="8" fillId="0" borderId="0" xfId="0" applyFont="1" applyBorder="1"/>
    <xf numFmtId="3" fontId="8" fillId="0" borderId="0" xfId="0" applyNumberFormat="1" applyFont="1" applyBorder="1" applyAlignment="1">
      <alignment wrapText="1"/>
    </xf>
    <xf numFmtId="3" fontId="8" fillId="2" borderId="0" xfId="0" applyNumberFormat="1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3" fontId="11" fillId="0" borderId="0" xfId="0" applyNumberFormat="1" applyFont="1"/>
    <xf numFmtId="3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center" wrapText="1"/>
    </xf>
  </cellXfs>
  <cellStyles count="2">
    <cellStyle name="S1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98"/>
  <sheetViews>
    <sheetView tabSelected="1" workbookViewId="0">
      <pane xSplit="2" ySplit="7" topLeftCell="C8" activePane="bottomRight" state="frozenSplit"/>
      <selection pane="topRight" activeCell="K1" sqref="K1"/>
      <selection pane="bottomLeft" activeCell="A18" sqref="A18"/>
      <selection pane="bottomRight" activeCell="E37" sqref="E37"/>
    </sheetView>
  </sheetViews>
  <sheetFormatPr defaultRowHeight="12.75"/>
  <cols>
    <col min="1" max="1" width="4.28515625" style="4" customWidth="1"/>
    <col min="2" max="2" width="36.28515625" style="4" bestFit="1" customWidth="1"/>
    <col min="3" max="3" width="13.5703125" style="2" customWidth="1"/>
    <col min="4" max="4" width="1.5703125" style="2" customWidth="1"/>
    <col min="5" max="6" width="13.5703125" style="2" customWidth="1"/>
    <col min="7" max="7" width="10.5703125" style="2" customWidth="1"/>
    <col min="8" max="8" width="0.7109375" style="2" customWidth="1"/>
    <col min="9" max="9" width="12.7109375" style="2" customWidth="1"/>
    <col min="10" max="10" width="10.5703125" style="2" customWidth="1"/>
    <col min="11" max="14" width="2.140625" style="2" customWidth="1"/>
    <col min="15" max="18" width="1.28515625" style="2" customWidth="1"/>
    <col min="19" max="19" width="10.7109375" style="2" customWidth="1"/>
    <col min="20" max="21" width="1.5703125" style="2" customWidth="1"/>
    <col min="22" max="22" width="12.5703125" style="2" customWidth="1"/>
    <col min="23" max="23" width="15.7109375" style="3" customWidth="1"/>
    <col min="24" max="24" width="16.85546875" customWidth="1"/>
    <col min="25" max="25" width="11" customWidth="1"/>
  </cols>
  <sheetData>
    <row r="1" spans="1:25" ht="15.75">
      <c r="A1"/>
      <c r="B1" s="1" t="s">
        <v>0</v>
      </c>
      <c r="T1" s="2" t="s">
        <v>1</v>
      </c>
    </row>
    <row r="2" spans="1:25">
      <c r="B2" s="5" t="s">
        <v>2</v>
      </c>
      <c r="C2" s="2" t="s">
        <v>3</v>
      </c>
    </row>
    <row r="4" spans="1:25">
      <c r="B4" s="6" t="s">
        <v>4</v>
      </c>
      <c r="C4" s="2" t="s">
        <v>5</v>
      </c>
      <c r="G4" s="2" t="s">
        <v>6</v>
      </c>
      <c r="K4" s="2" t="s">
        <v>7</v>
      </c>
      <c r="R4" s="2" t="s">
        <v>8</v>
      </c>
      <c r="V4" s="2" t="s">
        <v>9</v>
      </c>
      <c r="W4" s="7" t="s">
        <v>10</v>
      </c>
    </row>
    <row r="5" spans="1:25" s="14" customFormat="1" ht="20.25" customHeight="1">
      <c r="A5" s="8" t="s">
        <v>11</v>
      </c>
      <c r="B5" s="8" t="s">
        <v>12</v>
      </c>
      <c r="C5" s="9" t="s">
        <v>13</v>
      </c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  <c r="X5" s="12" t="s">
        <v>14</v>
      </c>
      <c r="Y5" s="13"/>
    </row>
    <row r="6" spans="1:25" s="14" customFormat="1">
      <c r="A6" s="8"/>
      <c r="B6" s="8"/>
      <c r="C6" s="15" t="s">
        <v>15</v>
      </c>
      <c r="D6" s="16"/>
      <c r="E6" s="16"/>
      <c r="F6" s="16"/>
      <c r="G6" s="17" t="s">
        <v>16</v>
      </c>
      <c r="H6" s="18"/>
      <c r="I6" s="18"/>
      <c r="J6" s="19"/>
      <c r="K6" s="17" t="s">
        <v>17</v>
      </c>
      <c r="L6" s="18"/>
      <c r="M6" s="18"/>
      <c r="N6" s="19"/>
      <c r="O6" s="20" t="s">
        <v>18</v>
      </c>
      <c r="P6" s="18"/>
      <c r="Q6" s="18"/>
      <c r="R6" s="19"/>
      <c r="S6" s="17" t="s">
        <v>19</v>
      </c>
      <c r="T6" s="18"/>
      <c r="U6" s="18"/>
      <c r="V6" s="19"/>
      <c r="W6" s="21" t="s">
        <v>20</v>
      </c>
      <c r="X6" s="22"/>
      <c r="Y6" s="23"/>
    </row>
    <row r="7" spans="1:25" s="14" customFormat="1" ht="28.5" customHeight="1">
      <c r="A7" s="24"/>
      <c r="B7" s="24"/>
      <c r="C7" s="25" t="s">
        <v>21</v>
      </c>
      <c r="D7" s="26" t="s">
        <v>22</v>
      </c>
      <c r="E7" s="25" t="s">
        <v>23</v>
      </c>
      <c r="F7" s="25" t="s">
        <v>24</v>
      </c>
      <c r="G7" s="25" t="s">
        <v>21</v>
      </c>
      <c r="H7" s="25" t="s">
        <v>22</v>
      </c>
      <c r="I7" s="25" t="s">
        <v>23</v>
      </c>
      <c r="J7" s="25" t="s">
        <v>24</v>
      </c>
      <c r="K7" s="26" t="s">
        <v>21</v>
      </c>
      <c r="L7" s="26" t="s">
        <v>25</v>
      </c>
      <c r="M7" s="26" t="s">
        <v>23</v>
      </c>
      <c r="N7" s="26" t="s">
        <v>26</v>
      </c>
      <c r="O7" s="26" t="s">
        <v>21</v>
      </c>
      <c r="P7" s="26" t="s">
        <v>25</v>
      </c>
      <c r="Q7" s="26" t="s">
        <v>23</v>
      </c>
      <c r="R7" s="26" t="s">
        <v>27</v>
      </c>
      <c r="S7" s="25" t="s">
        <v>21</v>
      </c>
      <c r="T7" s="26" t="s">
        <v>25</v>
      </c>
      <c r="U7" s="26" t="s">
        <v>23</v>
      </c>
      <c r="V7" s="25" t="s">
        <v>28</v>
      </c>
      <c r="W7" s="21"/>
      <c r="X7" s="27" t="s">
        <v>29</v>
      </c>
      <c r="Y7" s="27" t="s">
        <v>23</v>
      </c>
    </row>
    <row r="8" spans="1:25" s="33" customFormat="1" ht="15" customHeight="1">
      <c r="A8" s="28">
        <v>30</v>
      </c>
      <c r="B8" s="28" t="s">
        <v>30</v>
      </c>
      <c r="C8" s="29">
        <f t="shared" ref="C8:I8" si="0">SUM(C9:C13)</f>
        <v>452781405</v>
      </c>
      <c r="D8" s="29">
        <f t="shared" si="0"/>
        <v>0</v>
      </c>
      <c r="E8" s="29">
        <f t="shared" si="0"/>
        <v>47880426</v>
      </c>
      <c r="F8" s="29">
        <f t="shared" si="0"/>
        <v>500661831</v>
      </c>
      <c r="G8" s="29">
        <f t="shared" si="0"/>
        <v>11177231</v>
      </c>
      <c r="H8" s="30">
        <f t="shared" si="0"/>
        <v>0</v>
      </c>
      <c r="I8" s="30">
        <f t="shared" si="0"/>
        <v>4828303</v>
      </c>
      <c r="J8" s="30">
        <f>G8+H8+I8</f>
        <v>16005534</v>
      </c>
      <c r="K8" s="30">
        <f>SUM(K9:K12)</f>
        <v>0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1">
        <f>F8+J8+N8+R8+V8</f>
        <v>516667365</v>
      </c>
      <c r="X8" s="32">
        <f>W8-Y8</f>
        <v>463958636</v>
      </c>
      <c r="Y8" s="32">
        <f>E8+I8</f>
        <v>52708729</v>
      </c>
    </row>
    <row r="9" spans="1:25" ht="15" customHeight="1">
      <c r="A9" s="34"/>
      <c r="B9" s="34" t="s">
        <v>31</v>
      </c>
      <c r="C9" s="35">
        <v>350498240</v>
      </c>
      <c r="D9" s="29"/>
      <c r="E9" s="29">
        <v>44635362</v>
      </c>
      <c r="F9" s="29">
        <f t="shared" ref="F9:F59" si="1">C9+D9+E9</f>
        <v>395133602</v>
      </c>
      <c r="G9" s="35">
        <v>8901973</v>
      </c>
      <c r="H9" s="35"/>
      <c r="I9" s="35">
        <v>4811075</v>
      </c>
      <c r="J9" s="29">
        <f t="shared" ref="J9:J59" si="2">G9+H9+I9</f>
        <v>13713048</v>
      </c>
      <c r="K9" s="36"/>
      <c r="L9" s="37"/>
      <c r="M9" s="38"/>
      <c r="N9" s="39"/>
      <c r="O9" s="39"/>
      <c r="P9" s="36"/>
      <c r="Q9" s="36"/>
      <c r="R9" s="30"/>
      <c r="S9" s="40"/>
      <c r="T9" s="40"/>
      <c r="U9" s="40"/>
      <c r="V9" s="30"/>
      <c r="W9" s="31">
        <f t="shared" ref="W9:W58" si="3">F9+J9+N9+R9+V9</f>
        <v>408846650</v>
      </c>
      <c r="X9" s="32">
        <f t="shared" ref="X9:X58" si="4">W9-Y9</f>
        <v>359400213</v>
      </c>
      <c r="Y9" s="32">
        <f t="shared" ref="Y9:Y59" si="5">E9+I9</f>
        <v>49446437</v>
      </c>
    </row>
    <row r="10" spans="1:25" ht="15" customHeight="1">
      <c r="A10" s="34"/>
      <c r="B10" s="34" t="s">
        <v>32</v>
      </c>
      <c r="C10" s="35">
        <v>6262994</v>
      </c>
      <c r="D10" s="29"/>
      <c r="E10" s="29">
        <v>356090</v>
      </c>
      <c r="F10" s="29">
        <f t="shared" si="1"/>
        <v>6619084</v>
      </c>
      <c r="G10" s="35">
        <v>281</v>
      </c>
      <c r="H10" s="35"/>
      <c r="I10" s="35">
        <v>17228</v>
      </c>
      <c r="J10" s="29">
        <f>SUM(G10:I10)</f>
        <v>17509</v>
      </c>
      <c r="K10" s="36"/>
      <c r="L10" s="41"/>
      <c r="M10" s="42"/>
      <c r="N10" s="43"/>
      <c r="O10" s="43"/>
      <c r="P10" s="36"/>
      <c r="Q10" s="36"/>
      <c r="R10" s="30"/>
      <c r="S10" s="40"/>
      <c r="T10" s="40"/>
      <c r="U10" s="40"/>
      <c r="V10" s="30"/>
      <c r="W10" s="31">
        <f t="shared" si="3"/>
        <v>6636593</v>
      </c>
      <c r="X10" s="32">
        <f t="shared" si="4"/>
        <v>6263275</v>
      </c>
      <c r="Y10" s="32">
        <f t="shared" si="5"/>
        <v>373318</v>
      </c>
    </row>
    <row r="11" spans="1:25" ht="15" customHeight="1">
      <c r="A11" s="34"/>
      <c r="B11" s="34" t="s">
        <v>33</v>
      </c>
      <c r="C11" s="35">
        <v>22175425</v>
      </c>
      <c r="D11" s="29"/>
      <c r="E11" s="29">
        <v>2888974</v>
      </c>
      <c r="F11" s="29">
        <f t="shared" si="1"/>
        <v>25064399</v>
      </c>
      <c r="G11" s="35"/>
      <c r="H11" s="35"/>
      <c r="I11" s="35"/>
      <c r="J11" s="29"/>
      <c r="K11" s="36"/>
      <c r="L11" s="41"/>
      <c r="M11" s="42"/>
      <c r="N11" s="43"/>
      <c r="O11" s="43"/>
      <c r="P11" s="36"/>
      <c r="Q11" s="36"/>
      <c r="R11" s="30"/>
      <c r="S11" s="40"/>
      <c r="T11" s="40"/>
      <c r="U11" s="40"/>
      <c r="V11" s="30"/>
      <c r="W11" s="31">
        <f t="shared" si="3"/>
        <v>25064399</v>
      </c>
      <c r="X11" s="32">
        <f t="shared" si="4"/>
        <v>22175425</v>
      </c>
      <c r="Y11" s="32">
        <f t="shared" si="5"/>
        <v>2888974</v>
      </c>
    </row>
    <row r="12" spans="1:25" ht="15" customHeight="1">
      <c r="A12" s="34"/>
      <c r="B12" s="34" t="s">
        <v>34</v>
      </c>
      <c r="C12" s="35"/>
      <c r="D12" s="29"/>
      <c r="E12" s="29"/>
      <c r="F12" s="29">
        <f t="shared" si="1"/>
        <v>0</v>
      </c>
      <c r="G12" s="35"/>
      <c r="H12" s="35"/>
      <c r="I12" s="35"/>
      <c r="J12" s="29"/>
      <c r="K12" s="36"/>
      <c r="L12" s="41"/>
      <c r="M12" s="42"/>
      <c r="N12" s="43"/>
      <c r="O12" s="43"/>
      <c r="P12" s="36"/>
      <c r="Q12" s="36"/>
      <c r="R12" s="30"/>
      <c r="S12" s="40"/>
      <c r="T12" s="40"/>
      <c r="U12" s="40"/>
      <c r="V12" s="30"/>
      <c r="W12" s="31">
        <f t="shared" si="3"/>
        <v>0</v>
      </c>
      <c r="X12" s="32">
        <f t="shared" si="4"/>
        <v>0</v>
      </c>
      <c r="Y12" s="32">
        <f t="shared" si="5"/>
        <v>0</v>
      </c>
    </row>
    <row r="13" spans="1:25" ht="15" customHeight="1" thickBot="1">
      <c r="A13" s="34"/>
      <c r="B13" s="34" t="s">
        <v>35</v>
      </c>
      <c r="C13" s="2">
        <v>73844746</v>
      </c>
      <c r="D13" s="29"/>
      <c r="E13" s="29"/>
      <c r="F13" s="29">
        <f>C13</f>
        <v>73844746</v>
      </c>
      <c r="G13" s="35">
        <v>2274977</v>
      </c>
      <c r="H13" s="35"/>
      <c r="I13" s="35"/>
      <c r="J13" s="29">
        <f>SUM(G13:I13)</f>
        <v>2274977</v>
      </c>
      <c r="K13" s="36"/>
      <c r="L13" s="41"/>
      <c r="M13" s="42"/>
      <c r="N13" s="43"/>
      <c r="O13" s="43"/>
      <c r="P13" s="36"/>
      <c r="Q13" s="36"/>
      <c r="R13" s="30"/>
      <c r="S13" s="40"/>
      <c r="T13" s="40"/>
      <c r="U13" s="40"/>
      <c r="V13" s="30"/>
      <c r="W13" s="44">
        <f t="shared" si="3"/>
        <v>76119723</v>
      </c>
      <c r="X13" s="45">
        <f t="shared" si="4"/>
        <v>76119723</v>
      </c>
      <c r="Y13" s="32">
        <f t="shared" si="5"/>
        <v>0</v>
      </c>
    </row>
    <row r="14" spans="1:25" s="33" customFormat="1" ht="15" customHeight="1">
      <c r="A14" s="46">
        <v>40</v>
      </c>
      <c r="B14" s="46" t="s">
        <v>36</v>
      </c>
      <c r="C14" s="47">
        <f>SUM(C15:C17)</f>
        <v>32767351</v>
      </c>
      <c r="D14" s="29"/>
      <c r="E14" s="29"/>
      <c r="F14" s="29">
        <f t="shared" si="1"/>
        <v>32767351</v>
      </c>
      <c r="G14" s="47">
        <f>SUM(G15:G17)</f>
        <v>0</v>
      </c>
      <c r="H14" s="47"/>
      <c r="I14" s="47"/>
      <c r="J14" s="29"/>
      <c r="K14" s="48">
        <f>SUM(K15:K17)</f>
        <v>0</v>
      </c>
      <c r="L14" s="41"/>
      <c r="M14" s="42"/>
      <c r="N14" s="43"/>
      <c r="O14" s="43"/>
      <c r="P14" s="48"/>
      <c r="Q14" s="48"/>
      <c r="R14" s="30"/>
      <c r="S14" s="48"/>
      <c r="T14" s="48"/>
      <c r="U14" s="48"/>
      <c r="V14" s="49"/>
      <c r="W14" s="50">
        <f t="shared" si="3"/>
        <v>32767351</v>
      </c>
      <c r="X14" s="51">
        <f t="shared" si="4"/>
        <v>32767351</v>
      </c>
      <c r="Y14" s="32">
        <f t="shared" si="5"/>
        <v>0</v>
      </c>
    </row>
    <row r="15" spans="1:25" ht="15" customHeight="1">
      <c r="A15" s="52"/>
      <c r="B15" s="52" t="s">
        <v>37</v>
      </c>
      <c r="C15" s="53">
        <v>32767351</v>
      </c>
      <c r="D15" s="29"/>
      <c r="E15" s="29"/>
      <c r="F15" s="29">
        <f t="shared" si="1"/>
        <v>32767351</v>
      </c>
      <c r="G15" s="54"/>
      <c r="H15" s="54"/>
      <c r="I15" s="54"/>
      <c r="J15" s="29"/>
      <c r="K15" s="40"/>
      <c r="L15" s="41"/>
      <c r="M15" s="42"/>
      <c r="N15" s="43"/>
      <c r="O15" s="43"/>
      <c r="P15" s="40"/>
      <c r="Q15" s="40"/>
      <c r="R15" s="30"/>
      <c r="S15" s="40"/>
      <c r="T15" s="40"/>
      <c r="U15" s="40"/>
      <c r="V15" s="49"/>
      <c r="W15" s="31">
        <f t="shared" si="3"/>
        <v>32767351</v>
      </c>
      <c r="X15" s="32">
        <f t="shared" si="4"/>
        <v>32767351</v>
      </c>
      <c r="Y15" s="32">
        <f t="shared" si="5"/>
        <v>0</v>
      </c>
    </row>
    <row r="16" spans="1:25" ht="15" customHeight="1">
      <c r="A16" s="52"/>
      <c r="B16" s="52" t="s">
        <v>38</v>
      </c>
      <c r="C16" s="53"/>
      <c r="D16" s="29"/>
      <c r="E16" s="29"/>
      <c r="F16" s="29">
        <f t="shared" si="1"/>
        <v>0</v>
      </c>
      <c r="G16" s="53"/>
      <c r="H16" s="53"/>
      <c r="I16" s="53"/>
      <c r="J16" s="29"/>
      <c r="K16" s="40"/>
      <c r="L16" s="41"/>
      <c r="M16" s="42"/>
      <c r="N16" s="43"/>
      <c r="O16" s="43"/>
      <c r="P16" s="40"/>
      <c r="Q16" s="40"/>
      <c r="R16" s="30"/>
      <c r="S16" s="40"/>
      <c r="T16" s="40"/>
      <c r="U16" s="40"/>
      <c r="V16" s="49"/>
      <c r="W16" s="31">
        <f t="shared" si="3"/>
        <v>0</v>
      </c>
      <c r="X16" s="32"/>
      <c r="Y16" s="32">
        <f t="shared" si="5"/>
        <v>0</v>
      </c>
    </row>
    <row r="17" spans="1:25" ht="15" customHeight="1">
      <c r="A17" s="52"/>
      <c r="B17" s="52" t="s">
        <v>39</v>
      </c>
      <c r="C17" s="53"/>
      <c r="D17" s="29"/>
      <c r="E17" s="29"/>
      <c r="F17" s="29">
        <f t="shared" si="1"/>
        <v>0</v>
      </c>
      <c r="G17" s="53"/>
      <c r="H17" s="53"/>
      <c r="I17" s="53"/>
      <c r="J17" s="29"/>
      <c r="K17" s="40"/>
      <c r="L17" s="41"/>
      <c r="M17" s="42"/>
      <c r="N17" s="43"/>
      <c r="O17" s="43"/>
      <c r="P17" s="40"/>
      <c r="Q17" s="40"/>
      <c r="R17" s="30"/>
      <c r="S17" s="40"/>
      <c r="T17" s="40"/>
      <c r="U17" s="40"/>
      <c r="V17" s="49"/>
      <c r="W17" s="31">
        <f t="shared" si="3"/>
        <v>0</v>
      </c>
      <c r="X17" s="32"/>
      <c r="Y17" s="32">
        <f t="shared" si="5"/>
        <v>0</v>
      </c>
    </row>
    <row r="18" spans="1:25" s="6" customFormat="1" ht="15" customHeight="1">
      <c r="A18" s="55">
        <v>50</v>
      </c>
      <c r="B18" s="55" t="s">
        <v>40</v>
      </c>
      <c r="C18" s="56">
        <v>15156332</v>
      </c>
      <c r="D18" s="29"/>
      <c r="E18" s="29"/>
      <c r="F18" s="29">
        <f t="shared" si="1"/>
        <v>15156332</v>
      </c>
      <c r="G18" s="56"/>
      <c r="H18" s="56"/>
      <c r="I18" s="56"/>
      <c r="J18" s="29">
        <f t="shared" si="2"/>
        <v>0</v>
      </c>
      <c r="K18" s="57"/>
      <c r="L18" s="41"/>
      <c r="M18" s="42"/>
      <c r="N18" s="43"/>
      <c r="O18" s="58"/>
      <c r="P18" s="56"/>
      <c r="Q18" s="56"/>
      <c r="R18" s="29">
        <f>O18</f>
        <v>0</v>
      </c>
      <c r="S18" s="56"/>
      <c r="T18" s="57"/>
      <c r="U18" s="57"/>
      <c r="V18" s="49"/>
      <c r="W18" s="31">
        <f>F18+J18+N18+R18+V18</f>
        <v>15156332</v>
      </c>
      <c r="X18" s="32">
        <f t="shared" si="4"/>
        <v>15156332</v>
      </c>
      <c r="Y18" s="32">
        <f t="shared" si="5"/>
        <v>0</v>
      </c>
    </row>
    <row r="19" spans="1:25" s="33" customFormat="1" ht="32.25" customHeight="1">
      <c r="A19" s="59" t="s">
        <v>41</v>
      </c>
      <c r="B19" s="59"/>
      <c r="C19" s="60">
        <f>SUM(C20:C25)</f>
        <v>44614914</v>
      </c>
      <c r="D19" s="60">
        <f>SUM(D20:D25)</f>
        <v>0</v>
      </c>
      <c r="E19" s="60">
        <f>SUM(E20:E25)</f>
        <v>4487870</v>
      </c>
      <c r="F19" s="29">
        <f t="shared" si="1"/>
        <v>49102784</v>
      </c>
      <c r="G19" s="60">
        <f>SUM(G20:G25)</f>
        <v>966361</v>
      </c>
      <c r="H19" s="60">
        <f>SUM(H20:H25)</f>
        <v>50065</v>
      </c>
      <c r="I19" s="60">
        <f>SUM(I20:I25)</f>
        <v>318211</v>
      </c>
      <c r="J19" s="29">
        <f t="shared" si="2"/>
        <v>1334637</v>
      </c>
      <c r="K19" s="61">
        <f>SUM(K20:K24)</f>
        <v>0</v>
      </c>
      <c r="L19" s="41"/>
      <c r="M19" s="42"/>
      <c r="N19" s="43"/>
      <c r="O19" s="43"/>
      <c r="P19" s="60"/>
      <c r="Q19" s="60"/>
      <c r="R19" s="29"/>
      <c r="S19" s="60"/>
      <c r="T19" s="61"/>
      <c r="U19" s="61"/>
      <c r="V19" s="49"/>
      <c r="W19" s="31">
        <f t="shared" si="3"/>
        <v>50437421</v>
      </c>
      <c r="X19" s="32">
        <f t="shared" si="4"/>
        <v>45631340</v>
      </c>
      <c r="Y19" s="32">
        <f t="shared" si="5"/>
        <v>4806081</v>
      </c>
    </row>
    <row r="20" spans="1:25" ht="15" customHeight="1">
      <c r="A20" s="34">
        <v>60</v>
      </c>
      <c r="B20" s="34" t="s">
        <v>42</v>
      </c>
      <c r="C20" s="53"/>
      <c r="D20" s="29"/>
      <c r="E20" s="29"/>
      <c r="F20" s="29">
        <f t="shared" si="1"/>
        <v>0</v>
      </c>
      <c r="G20" s="53"/>
      <c r="H20" s="53"/>
      <c r="I20" s="53"/>
      <c r="J20" s="29">
        <f t="shared" si="2"/>
        <v>0</v>
      </c>
      <c r="K20" s="40"/>
      <c r="L20" s="41"/>
      <c r="M20" s="42"/>
      <c r="N20" s="43"/>
      <c r="O20" s="43"/>
      <c r="P20" s="40"/>
      <c r="Q20" s="40"/>
      <c r="R20" s="30"/>
      <c r="S20" s="40"/>
      <c r="T20" s="40"/>
      <c r="U20" s="40"/>
      <c r="V20" s="49"/>
      <c r="W20" s="31">
        <f t="shared" si="3"/>
        <v>0</v>
      </c>
      <c r="X20" s="32"/>
      <c r="Y20" s="32">
        <f t="shared" si="5"/>
        <v>0</v>
      </c>
    </row>
    <row r="21" spans="1:25" ht="15" customHeight="1">
      <c r="A21" s="52">
        <v>70</v>
      </c>
      <c r="B21" s="52" t="s">
        <v>43</v>
      </c>
      <c r="C21" s="53"/>
      <c r="D21" s="29"/>
      <c r="E21" s="29"/>
      <c r="F21" s="29">
        <f t="shared" si="1"/>
        <v>0</v>
      </c>
      <c r="G21" s="53"/>
      <c r="H21" s="53"/>
      <c r="I21" s="53"/>
      <c r="J21" s="29">
        <f t="shared" si="2"/>
        <v>0</v>
      </c>
      <c r="K21" s="40"/>
      <c r="L21" s="41"/>
      <c r="M21" s="42"/>
      <c r="N21" s="43"/>
      <c r="O21" s="43"/>
      <c r="P21" s="40"/>
      <c r="Q21" s="40"/>
      <c r="R21" s="30"/>
      <c r="S21" s="40"/>
      <c r="T21" s="40"/>
      <c r="U21" s="40"/>
      <c r="V21" s="49"/>
      <c r="W21" s="31">
        <f t="shared" si="3"/>
        <v>0</v>
      </c>
      <c r="X21" s="32"/>
      <c r="Y21" s="32">
        <f t="shared" si="5"/>
        <v>0</v>
      </c>
    </row>
    <row r="22" spans="1:25" ht="15" customHeight="1">
      <c r="A22" s="52">
        <v>100</v>
      </c>
      <c r="B22" s="52" t="s">
        <v>44</v>
      </c>
      <c r="C22" s="53">
        <v>5769768</v>
      </c>
      <c r="D22" s="29"/>
      <c r="E22" s="29">
        <v>607486</v>
      </c>
      <c r="F22" s="29">
        <f t="shared" si="1"/>
        <v>6377254</v>
      </c>
      <c r="G22" s="53">
        <v>77116</v>
      </c>
      <c r="H22" s="53">
        <v>50065</v>
      </c>
      <c r="I22" s="53"/>
      <c r="J22" s="29">
        <f t="shared" si="2"/>
        <v>127181</v>
      </c>
      <c r="K22" s="40"/>
      <c r="L22" s="41"/>
      <c r="M22" s="42"/>
      <c r="N22" s="43"/>
      <c r="O22" s="43"/>
      <c r="P22" s="40"/>
      <c r="Q22" s="40"/>
      <c r="R22" s="30"/>
      <c r="S22" s="40"/>
      <c r="T22" s="40"/>
      <c r="U22" s="40"/>
      <c r="V22" s="49"/>
      <c r="W22" s="31">
        <f t="shared" si="3"/>
        <v>6504435</v>
      </c>
      <c r="X22" s="32"/>
      <c r="Y22" s="32">
        <f t="shared" si="5"/>
        <v>607486</v>
      </c>
    </row>
    <row r="23" spans="1:25" ht="15" customHeight="1">
      <c r="A23" s="52">
        <v>100</v>
      </c>
      <c r="B23" s="52" t="s">
        <v>45</v>
      </c>
      <c r="C23" s="53">
        <v>26138011</v>
      </c>
      <c r="D23" s="29"/>
      <c r="E23" s="29">
        <v>2632701</v>
      </c>
      <c r="F23" s="29">
        <f t="shared" si="1"/>
        <v>28770712</v>
      </c>
      <c r="G23" s="53">
        <v>689807</v>
      </c>
      <c r="H23" s="53"/>
      <c r="I23" s="53">
        <v>230325</v>
      </c>
      <c r="J23" s="29">
        <f t="shared" si="2"/>
        <v>920132</v>
      </c>
      <c r="K23" s="40"/>
      <c r="L23" s="41"/>
      <c r="M23" s="42"/>
      <c r="N23" s="43"/>
      <c r="O23" s="43"/>
      <c r="P23" s="40"/>
      <c r="Q23" s="40"/>
      <c r="R23" s="30"/>
      <c r="S23" s="40"/>
      <c r="T23" s="40"/>
      <c r="U23" s="40"/>
      <c r="V23" s="49"/>
      <c r="W23" s="31">
        <f t="shared" si="3"/>
        <v>29690844</v>
      </c>
      <c r="X23" s="32">
        <f t="shared" si="4"/>
        <v>26827818</v>
      </c>
      <c r="Y23" s="32">
        <f t="shared" si="5"/>
        <v>2863026</v>
      </c>
    </row>
    <row r="24" spans="1:25" ht="15" customHeight="1">
      <c r="A24" s="52">
        <v>100</v>
      </c>
      <c r="B24" s="52" t="s">
        <v>46</v>
      </c>
      <c r="C24" s="53">
        <v>12707135</v>
      </c>
      <c r="D24" s="29"/>
      <c r="E24" s="29">
        <v>1247683</v>
      </c>
      <c r="F24" s="29">
        <f t="shared" si="1"/>
        <v>13954818</v>
      </c>
      <c r="G24" s="53">
        <v>199438</v>
      </c>
      <c r="H24" s="53"/>
      <c r="I24" s="53">
        <v>87886</v>
      </c>
      <c r="J24" s="29">
        <f t="shared" si="2"/>
        <v>287324</v>
      </c>
      <c r="K24" s="40"/>
      <c r="L24" s="41"/>
      <c r="M24" s="42"/>
      <c r="N24" s="43"/>
      <c r="O24" s="43"/>
      <c r="P24" s="40"/>
      <c r="Q24" s="40"/>
      <c r="R24" s="30"/>
      <c r="S24" s="40"/>
      <c r="T24" s="40"/>
      <c r="U24" s="40"/>
      <c r="V24" s="49"/>
      <c r="W24" s="31">
        <f t="shared" si="3"/>
        <v>14242142</v>
      </c>
      <c r="X24" s="32">
        <f t="shared" si="4"/>
        <v>12906573</v>
      </c>
      <c r="Y24" s="32">
        <f t="shared" si="5"/>
        <v>1335569</v>
      </c>
    </row>
    <row r="25" spans="1:25" ht="15" customHeight="1">
      <c r="A25" s="52"/>
      <c r="B25" s="52" t="s">
        <v>47</v>
      </c>
      <c r="C25" s="53"/>
      <c r="D25" s="29"/>
      <c r="E25" s="29"/>
      <c r="F25" s="29">
        <f t="shared" si="1"/>
        <v>0</v>
      </c>
      <c r="G25" s="53"/>
      <c r="H25" s="53"/>
      <c r="I25" s="53"/>
      <c r="J25" s="29">
        <f t="shared" si="2"/>
        <v>0</v>
      </c>
      <c r="K25" s="40"/>
      <c r="L25" s="41"/>
      <c r="M25" s="42"/>
      <c r="N25" s="43"/>
      <c r="O25" s="43"/>
      <c r="P25" s="40"/>
      <c r="Q25" s="40"/>
      <c r="R25" s="30"/>
      <c r="S25" s="40"/>
      <c r="T25" s="40"/>
      <c r="U25" s="40"/>
      <c r="V25" s="49"/>
      <c r="W25" s="31">
        <f t="shared" si="3"/>
        <v>0</v>
      </c>
      <c r="X25" s="32">
        <f t="shared" si="4"/>
        <v>0</v>
      </c>
      <c r="Y25" s="32">
        <f t="shared" si="5"/>
        <v>0</v>
      </c>
    </row>
    <row r="26" spans="1:25" s="6" customFormat="1" ht="15" customHeight="1">
      <c r="A26" s="55">
        <v>110</v>
      </c>
      <c r="B26" s="55" t="s">
        <v>48</v>
      </c>
      <c r="C26" s="56"/>
      <c r="D26" s="29"/>
      <c r="E26" s="29"/>
      <c r="F26" s="29">
        <f t="shared" si="1"/>
        <v>0</v>
      </c>
      <c r="G26" s="56"/>
      <c r="H26" s="56"/>
      <c r="I26" s="56"/>
      <c r="J26" s="29">
        <f t="shared" si="2"/>
        <v>0</v>
      </c>
      <c r="K26" s="57"/>
      <c r="L26" s="41"/>
      <c r="M26" s="42"/>
      <c r="N26" s="43"/>
      <c r="O26" s="43"/>
      <c r="P26" s="57"/>
      <c r="Q26" s="57"/>
      <c r="R26" s="30"/>
      <c r="S26" s="57"/>
      <c r="T26" s="57"/>
      <c r="U26" s="57"/>
      <c r="V26" s="49"/>
      <c r="W26" s="31">
        <f t="shared" si="3"/>
        <v>0</v>
      </c>
      <c r="X26" s="32"/>
      <c r="Y26" s="32">
        <f t="shared" si="5"/>
        <v>0</v>
      </c>
    </row>
    <row r="27" spans="1:25" s="6" customFormat="1" ht="15" customHeight="1">
      <c r="A27" s="55">
        <v>120</v>
      </c>
      <c r="B27" s="55" t="s">
        <v>49</v>
      </c>
      <c r="C27" s="56"/>
      <c r="D27" s="29"/>
      <c r="E27" s="29"/>
      <c r="F27" s="29"/>
      <c r="G27" s="56">
        <v>359478</v>
      </c>
      <c r="H27" s="56"/>
      <c r="I27" s="56"/>
      <c r="J27" s="29">
        <f t="shared" si="2"/>
        <v>359478</v>
      </c>
      <c r="K27" s="57"/>
      <c r="L27" s="41"/>
      <c r="M27" s="42"/>
      <c r="N27" s="43"/>
      <c r="O27" s="43"/>
      <c r="P27" s="57"/>
      <c r="Q27" s="57"/>
      <c r="R27" s="30"/>
      <c r="S27" s="57"/>
      <c r="T27" s="57"/>
      <c r="U27" s="57"/>
      <c r="V27" s="49"/>
      <c r="W27" s="31">
        <f t="shared" si="3"/>
        <v>359478</v>
      </c>
      <c r="X27" s="32"/>
      <c r="Y27" s="32">
        <f t="shared" si="5"/>
        <v>0</v>
      </c>
    </row>
    <row r="28" spans="1:25" s="6" customFormat="1" ht="15" customHeight="1">
      <c r="A28" s="55">
        <v>130</v>
      </c>
      <c r="B28" s="55" t="s">
        <v>50</v>
      </c>
      <c r="C28" s="62">
        <f>SUM(C29:C30)</f>
        <v>0</v>
      </c>
      <c r="D28" s="29"/>
      <c r="E28" s="29"/>
      <c r="F28" s="29"/>
      <c r="G28" s="62">
        <f>SUM(G29:G30)</f>
        <v>0</v>
      </c>
      <c r="H28" s="62"/>
      <c r="I28" s="62"/>
      <c r="J28" s="29">
        <f t="shared" si="2"/>
        <v>0</v>
      </c>
      <c r="K28" s="63">
        <f>SUM(K29:K30)</f>
        <v>0</v>
      </c>
      <c r="L28" s="41"/>
      <c r="M28" s="42"/>
      <c r="N28" s="43"/>
      <c r="O28" s="43"/>
      <c r="P28" s="63"/>
      <c r="Q28" s="63"/>
      <c r="R28" s="30"/>
      <c r="S28" s="63"/>
      <c r="T28" s="63"/>
      <c r="U28" s="63"/>
      <c r="V28" s="49"/>
      <c r="W28" s="31">
        <f t="shared" si="3"/>
        <v>0</v>
      </c>
      <c r="X28" s="32"/>
      <c r="Y28" s="32">
        <f t="shared" si="5"/>
        <v>0</v>
      </c>
    </row>
    <row r="29" spans="1:25" ht="15" customHeight="1">
      <c r="A29" s="46"/>
      <c r="B29" s="52" t="s">
        <v>51</v>
      </c>
      <c r="C29" s="53"/>
      <c r="D29" s="29"/>
      <c r="E29" s="29"/>
      <c r="F29" s="29"/>
      <c r="G29" s="53"/>
      <c r="H29" s="53"/>
      <c r="I29" s="53"/>
      <c r="J29" s="29">
        <f t="shared" si="2"/>
        <v>0</v>
      </c>
      <c r="K29" s="40"/>
      <c r="L29" s="41"/>
      <c r="M29" s="42"/>
      <c r="N29" s="43"/>
      <c r="O29" s="43"/>
      <c r="P29" s="40"/>
      <c r="Q29" s="40"/>
      <c r="R29" s="30"/>
      <c r="S29" s="40"/>
      <c r="T29" s="40"/>
      <c r="U29" s="40"/>
      <c r="V29" s="49"/>
      <c r="W29" s="31">
        <f t="shared" si="3"/>
        <v>0</v>
      </c>
      <c r="X29" s="32"/>
      <c r="Y29" s="32">
        <f t="shared" si="5"/>
        <v>0</v>
      </c>
    </row>
    <row r="30" spans="1:25" ht="15" customHeight="1">
      <c r="A30" s="46"/>
      <c r="B30" s="52" t="s">
        <v>52</v>
      </c>
      <c r="C30" s="53"/>
      <c r="D30" s="29"/>
      <c r="E30" s="29"/>
      <c r="F30" s="29">
        <f t="shared" si="1"/>
        <v>0</v>
      </c>
      <c r="G30" s="53"/>
      <c r="H30" s="53"/>
      <c r="I30" s="53"/>
      <c r="J30" s="29">
        <f t="shared" si="2"/>
        <v>0</v>
      </c>
      <c r="K30" s="40"/>
      <c r="L30" s="41"/>
      <c r="M30" s="42"/>
      <c r="N30" s="43"/>
      <c r="O30" s="43"/>
      <c r="P30" s="40"/>
      <c r="Q30" s="40"/>
      <c r="R30" s="30">
        <f>O30+P30+Q30</f>
        <v>0</v>
      </c>
      <c r="S30" s="40"/>
      <c r="T30" s="40"/>
      <c r="U30" s="40"/>
      <c r="V30" s="49"/>
      <c r="W30" s="31">
        <f t="shared" si="3"/>
        <v>0</v>
      </c>
      <c r="X30" s="32">
        <f t="shared" si="4"/>
        <v>0</v>
      </c>
      <c r="Y30" s="32">
        <f t="shared" si="5"/>
        <v>0</v>
      </c>
    </row>
    <row r="31" spans="1:25" s="6" customFormat="1" ht="15" customHeight="1">
      <c r="A31" s="55">
        <v>140</v>
      </c>
      <c r="B31" s="55" t="s">
        <v>53</v>
      </c>
      <c r="C31" s="62">
        <f>SUM(C32:C36)</f>
        <v>274803129</v>
      </c>
      <c r="D31" s="29">
        <f>SUM(D32:D36)</f>
        <v>0</v>
      </c>
      <c r="E31" s="29">
        <f>SUM(E32:E36)</f>
        <v>0</v>
      </c>
      <c r="F31" s="29">
        <f t="shared" si="1"/>
        <v>274803129</v>
      </c>
      <c r="G31" s="62">
        <f>SUM(G32:G36)</f>
        <v>5450924</v>
      </c>
      <c r="H31" s="62"/>
      <c r="I31" s="62"/>
      <c r="J31" s="29">
        <f t="shared" si="2"/>
        <v>5450924</v>
      </c>
      <c r="K31" s="63">
        <f>SUM(K32:K35)</f>
        <v>0</v>
      </c>
      <c r="L31" s="41"/>
      <c r="M31" s="63"/>
      <c r="N31" s="63"/>
      <c r="O31" s="63"/>
      <c r="P31" s="63"/>
      <c r="Q31" s="63"/>
      <c r="R31" s="30">
        <f>O31+P31+Q31</f>
        <v>0</v>
      </c>
      <c r="S31" s="63">
        <f>S32</f>
        <v>0</v>
      </c>
      <c r="T31" s="63"/>
      <c r="U31" s="63"/>
      <c r="V31" s="49">
        <f>S31+T31+U31</f>
        <v>0</v>
      </c>
      <c r="W31" s="31">
        <f t="shared" si="3"/>
        <v>280254053</v>
      </c>
      <c r="X31" s="32">
        <f t="shared" si="4"/>
        <v>280254053</v>
      </c>
      <c r="Y31" s="32">
        <f t="shared" si="5"/>
        <v>0</v>
      </c>
    </row>
    <row r="32" spans="1:25" ht="15" customHeight="1">
      <c r="A32" s="52"/>
      <c r="B32" s="52" t="s">
        <v>54</v>
      </c>
      <c r="C32" s="53">
        <v>251914320</v>
      </c>
      <c r="D32" s="29"/>
      <c r="E32" s="29"/>
      <c r="F32" s="29">
        <f t="shared" si="1"/>
        <v>251914320</v>
      </c>
      <c r="G32" s="53">
        <v>4070261</v>
      </c>
      <c r="H32" s="53"/>
      <c r="I32" s="53"/>
      <c r="J32" s="29">
        <f t="shared" si="2"/>
        <v>4070261</v>
      </c>
      <c r="K32" s="40"/>
      <c r="L32" s="40"/>
      <c r="M32" s="40"/>
      <c r="N32" s="40"/>
      <c r="O32" s="40"/>
      <c r="P32" s="40"/>
      <c r="Q32" s="40"/>
      <c r="R32" s="30">
        <f>O32+P32+Q32</f>
        <v>0</v>
      </c>
      <c r="S32" s="40"/>
      <c r="T32" s="40"/>
      <c r="U32" s="40"/>
      <c r="V32" s="49">
        <f>S32</f>
        <v>0</v>
      </c>
      <c r="W32" s="31">
        <f t="shared" si="3"/>
        <v>255984581</v>
      </c>
      <c r="X32" s="32">
        <f t="shared" si="4"/>
        <v>255984581</v>
      </c>
      <c r="Y32" s="32">
        <f t="shared" si="5"/>
        <v>0</v>
      </c>
    </row>
    <row r="33" spans="1:25" ht="15" customHeight="1">
      <c r="A33" s="52"/>
      <c r="B33" s="52" t="s">
        <v>55</v>
      </c>
      <c r="C33" s="53"/>
      <c r="D33" s="29"/>
      <c r="E33" s="29"/>
      <c r="F33" s="29">
        <f t="shared" si="1"/>
        <v>0</v>
      </c>
      <c r="G33" s="53"/>
      <c r="H33" s="53"/>
      <c r="I33" s="53"/>
      <c r="J33" s="29">
        <f t="shared" si="2"/>
        <v>0</v>
      </c>
      <c r="K33" s="40"/>
      <c r="L33" s="40"/>
      <c r="M33" s="40"/>
      <c r="N33" s="40"/>
      <c r="O33" s="40"/>
      <c r="P33" s="40"/>
      <c r="Q33" s="40"/>
      <c r="R33" s="30"/>
      <c r="S33" s="40"/>
      <c r="T33" s="40"/>
      <c r="U33" s="40"/>
      <c r="V33" s="49"/>
      <c r="W33" s="31">
        <f t="shared" si="3"/>
        <v>0</v>
      </c>
      <c r="X33" s="32">
        <f t="shared" si="4"/>
        <v>0</v>
      </c>
      <c r="Y33" s="32">
        <f t="shared" si="5"/>
        <v>0</v>
      </c>
    </row>
    <row r="34" spans="1:25" ht="15" customHeight="1">
      <c r="A34" s="52"/>
      <c r="B34" s="52" t="s">
        <v>56</v>
      </c>
      <c r="C34" s="53"/>
      <c r="D34" s="29"/>
      <c r="E34" s="29"/>
      <c r="F34" s="29">
        <f t="shared" si="1"/>
        <v>0</v>
      </c>
      <c r="G34" s="53"/>
      <c r="H34" s="53"/>
      <c r="I34" s="53"/>
      <c r="J34" s="29">
        <f t="shared" si="2"/>
        <v>0</v>
      </c>
      <c r="K34" s="40"/>
      <c r="L34" s="40"/>
      <c r="M34" s="40"/>
      <c r="N34" s="40"/>
      <c r="O34" s="40"/>
      <c r="P34" s="40"/>
      <c r="Q34" s="40"/>
      <c r="R34" s="30"/>
      <c r="S34" s="40"/>
      <c r="T34" s="40"/>
      <c r="U34" s="40"/>
      <c r="V34" s="49"/>
      <c r="W34" s="31">
        <f t="shared" si="3"/>
        <v>0</v>
      </c>
      <c r="X34" s="32">
        <f t="shared" si="4"/>
        <v>0</v>
      </c>
      <c r="Y34" s="32">
        <f t="shared" si="5"/>
        <v>0</v>
      </c>
    </row>
    <row r="35" spans="1:25" ht="15" customHeight="1">
      <c r="A35" s="52"/>
      <c r="B35" s="52" t="s">
        <v>57</v>
      </c>
      <c r="C35" s="53">
        <v>20892636</v>
      </c>
      <c r="D35" s="29"/>
      <c r="E35" s="29"/>
      <c r="F35" s="29">
        <f t="shared" si="1"/>
        <v>20892636</v>
      </c>
      <c r="G35" s="53">
        <v>256341</v>
      </c>
      <c r="H35" s="53"/>
      <c r="I35" s="53"/>
      <c r="J35" s="29">
        <f t="shared" si="2"/>
        <v>256341</v>
      </c>
      <c r="K35" s="40"/>
      <c r="L35" s="40"/>
      <c r="M35" s="40"/>
      <c r="N35" s="40"/>
      <c r="O35" s="40"/>
      <c r="P35" s="40"/>
      <c r="Q35" s="40"/>
      <c r="R35" s="30"/>
      <c r="S35" s="40"/>
      <c r="T35" s="40"/>
      <c r="U35" s="40"/>
      <c r="V35" s="49"/>
      <c r="W35" s="31">
        <f t="shared" si="3"/>
        <v>21148977</v>
      </c>
      <c r="X35" s="32">
        <f t="shared" si="4"/>
        <v>21148977</v>
      </c>
      <c r="Y35" s="32">
        <f t="shared" si="5"/>
        <v>0</v>
      </c>
    </row>
    <row r="36" spans="1:25" ht="15" customHeight="1">
      <c r="A36" s="52"/>
      <c r="B36" s="52" t="s">
        <v>58</v>
      </c>
      <c r="C36" s="53">
        <v>1996173</v>
      </c>
      <c r="D36" s="29"/>
      <c r="E36" s="29"/>
      <c r="F36" s="29">
        <f t="shared" si="1"/>
        <v>1996173</v>
      </c>
      <c r="G36" s="53">
        <v>1124322</v>
      </c>
      <c r="H36" s="53"/>
      <c r="I36" s="53"/>
      <c r="J36" s="29">
        <f>SUM(G36:I36)</f>
        <v>1124322</v>
      </c>
      <c r="K36" s="40"/>
      <c r="L36" s="40"/>
      <c r="M36" s="40"/>
      <c r="N36" s="40"/>
      <c r="O36" s="40"/>
      <c r="P36" s="40"/>
      <c r="Q36" s="40"/>
      <c r="R36" s="30"/>
      <c r="S36" s="40"/>
      <c r="T36" s="40"/>
      <c r="U36" s="40"/>
      <c r="V36" s="49"/>
      <c r="W36" s="31">
        <f t="shared" si="3"/>
        <v>3120495</v>
      </c>
      <c r="X36" s="32">
        <f t="shared" si="4"/>
        <v>3120495</v>
      </c>
      <c r="Y36" s="32">
        <f t="shared" si="5"/>
        <v>0</v>
      </c>
    </row>
    <row r="37" spans="1:25" s="33" customFormat="1" ht="44.25" customHeight="1">
      <c r="A37" s="46">
        <v>150</v>
      </c>
      <c r="B37" s="64" t="s">
        <v>59</v>
      </c>
      <c r="C37" s="65"/>
      <c r="D37" s="29"/>
      <c r="E37" s="29"/>
      <c r="F37" s="29">
        <f t="shared" si="1"/>
        <v>0</v>
      </c>
      <c r="G37" s="65"/>
      <c r="H37" s="65"/>
      <c r="I37" s="65"/>
      <c r="J37" s="29">
        <f t="shared" si="2"/>
        <v>0</v>
      </c>
      <c r="K37" s="66"/>
      <c r="L37" s="66"/>
      <c r="M37" s="66"/>
      <c r="N37" s="66"/>
      <c r="O37" s="66"/>
      <c r="P37" s="66"/>
      <c r="Q37" s="66"/>
      <c r="R37" s="30"/>
      <c r="S37" s="66"/>
      <c r="T37" s="66"/>
      <c r="U37" s="66"/>
      <c r="V37" s="49"/>
      <c r="W37" s="31">
        <f t="shared" si="3"/>
        <v>0</v>
      </c>
      <c r="X37" s="32">
        <f t="shared" si="4"/>
        <v>0</v>
      </c>
      <c r="Y37" s="32">
        <f t="shared" si="5"/>
        <v>0</v>
      </c>
    </row>
    <row r="38" spans="1:25" ht="15" customHeight="1">
      <c r="A38" s="52">
        <v>160</v>
      </c>
      <c r="B38" s="52"/>
      <c r="C38" s="53"/>
      <c r="D38" s="29"/>
      <c r="E38" s="29"/>
      <c r="F38" s="29">
        <f t="shared" si="1"/>
        <v>0</v>
      </c>
      <c r="G38" s="53"/>
      <c r="H38" s="53"/>
      <c r="I38" s="53"/>
      <c r="J38" s="29">
        <f t="shared" si="2"/>
        <v>0</v>
      </c>
      <c r="K38" s="40"/>
      <c r="L38" s="40"/>
      <c r="M38" s="40"/>
      <c r="N38" s="40"/>
      <c r="O38" s="40"/>
      <c r="P38" s="40"/>
      <c r="Q38" s="40"/>
      <c r="R38" s="30"/>
      <c r="S38" s="40"/>
      <c r="T38" s="40"/>
      <c r="U38" s="40"/>
      <c r="V38" s="49"/>
      <c r="W38" s="31">
        <f t="shared" si="3"/>
        <v>0</v>
      </c>
      <c r="X38" s="32"/>
      <c r="Y38" s="32">
        <f t="shared" si="5"/>
        <v>0</v>
      </c>
    </row>
    <row r="39" spans="1:25" s="33" customFormat="1" ht="15" customHeight="1">
      <c r="A39" s="46">
        <v>170</v>
      </c>
      <c r="B39" s="46" t="s">
        <v>60</v>
      </c>
      <c r="C39" s="65">
        <v>3050892</v>
      </c>
      <c r="D39" s="29"/>
      <c r="E39" s="29"/>
      <c r="F39" s="29">
        <f t="shared" si="1"/>
        <v>3050892</v>
      </c>
      <c r="G39" s="65"/>
      <c r="H39" s="65"/>
      <c r="I39" s="65"/>
      <c r="J39" s="29">
        <f t="shared" si="2"/>
        <v>0</v>
      </c>
      <c r="K39" s="66"/>
      <c r="L39" s="66"/>
      <c r="M39" s="66"/>
      <c r="N39" s="66"/>
      <c r="O39" s="66"/>
      <c r="P39" s="66"/>
      <c r="Q39" s="66"/>
      <c r="R39" s="30"/>
      <c r="S39" s="66"/>
      <c r="T39" s="66"/>
      <c r="U39" s="66"/>
      <c r="V39" s="49"/>
      <c r="W39" s="31">
        <f t="shared" si="3"/>
        <v>3050892</v>
      </c>
      <c r="X39" s="32">
        <f t="shared" si="4"/>
        <v>3050892</v>
      </c>
      <c r="Y39" s="32">
        <f t="shared" si="5"/>
        <v>0</v>
      </c>
    </row>
    <row r="40" spans="1:25" s="33" customFormat="1" ht="15" customHeight="1">
      <c r="A40" s="46">
        <v>180</v>
      </c>
      <c r="B40" s="46" t="s">
        <v>61</v>
      </c>
      <c r="C40" s="65">
        <v>9826779</v>
      </c>
      <c r="D40" s="29"/>
      <c r="E40" s="29"/>
      <c r="F40" s="29">
        <f t="shared" si="1"/>
        <v>9826779</v>
      </c>
      <c r="G40" s="65"/>
      <c r="H40" s="65"/>
      <c r="I40" s="65"/>
      <c r="J40" s="29">
        <f t="shared" si="2"/>
        <v>0</v>
      </c>
      <c r="K40" s="66"/>
      <c r="L40" s="66"/>
      <c r="M40" s="66"/>
      <c r="N40" s="66"/>
      <c r="O40" s="66"/>
      <c r="P40" s="66"/>
      <c r="Q40" s="66"/>
      <c r="R40" s="30"/>
      <c r="S40" s="66"/>
      <c r="T40" s="66"/>
      <c r="U40" s="66"/>
      <c r="V40" s="49"/>
      <c r="W40" s="31">
        <f t="shared" si="3"/>
        <v>9826779</v>
      </c>
      <c r="X40" s="32">
        <f t="shared" si="4"/>
        <v>9826779</v>
      </c>
      <c r="Y40" s="32">
        <f t="shared" si="5"/>
        <v>0</v>
      </c>
    </row>
    <row r="41" spans="1:25" s="33" customFormat="1" ht="15" customHeight="1">
      <c r="A41" s="46">
        <v>190</v>
      </c>
      <c r="B41" s="46" t="s">
        <v>62</v>
      </c>
      <c r="C41" s="65"/>
      <c r="D41" s="29"/>
      <c r="E41" s="29"/>
      <c r="F41" s="29">
        <f t="shared" si="1"/>
        <v>0</v>
      </c>
      <c r="G41" s="65"/>
      <c r="H41" s="65"/>
      <c r="I41" s="65"/>
      <c r="J41" s="29">
        <f t="shared" si="2"/>
        <v>0</v>
      </c>
      <c r="K41" s="66"/>
      <c r="L41" s="66"/>
      <c r="M41" s="66"/>
      <c r="N41" s="66"/>
      <c r="O41" s="66"/>
      <c r="P41" s="66"/>
      <c r="Q41" s="66"/>
      <c r="R41" s="30"/>
      <c r="S41" s="66"/>
      <c r="T41" s="66"/>
      <c r="U41" s="66"/>
      <c r="V41" s="49"/>
      <c r="W41" s="31">
        <f t="shared" si="3"/>
        <v>0</v>
      </c>
      <c r="X41" s="32">
        <f t="shared" si="4"/>
        <v>0</v>
      </c>
      <c r="Y41" s="32">
        <f t="shared" si="5"/>
        <v>0</v>
      </c>
    </row>
    <row r="42" spans="1:25" s="33" customFormat="1" ht="15" customHeight="1">
      <c r="A42" s="46">
        <v>200</v>
      </c>
      <c r="B42" s="46" t="s">
        <v>63</v>
      </c>
      <c r="C42" s="65">
        <v>11763248</v>
      </c>
      <c r="D42" s="29"/>
      <c r="E42" s="29"/>
      <c r="F42" s="29">
        <f t="shared" si="1"/>
        <v>11763248</v>
      </c>
      <c r="G42" s="65"/>
      <c r="H42" s="65"/>
      <c r="I42" s="65"/>
      <c r="J42" s="29">
        <f t="shared" si="2"/>
        <v>0</v>
      </c>
      <c r="K42" s="66"/>
      <c r="L42" s="66"/>
      <c r="M42" s="66"/>
      <c r="N42" s="66"/>
      <c r="O42" s="66"/>
      <c r="P42" s="66"/>
      <c r="Q42" s="66"/>
      <c r="R42" s="30"/>
      <c r="S42" s="66"/>
      <c r="T42" s="66"/>
      <c r="U42" s="66"/>
      <c r="V42" s="49"/>
      <c r="W42" s="31">
        <f t="shared" si="3"/>
        <v>11763248</v>
      </c>
      <c r="X42" s="32">
        <f t="shared" si="4"/>
        <v>11763248</v>
      </c>
      <c r="Y42" s="32">
        <f t="shared" si="5"/>
        <v>0</v>
      </c>
    </row>
    <row r="43" spans="1:25" s="33" customFormat="1" ht="15" customHeight="1">
      <c r="A43" s="46">
        <v>210</v>
      </c>
      <c r="B43" s="46" t="s">
        <v>64</v>
      </c>
      <c r="C43" s="65"/>
      <c r="D43" s="29"/>
      <c r="E43" s="29"/>
      <c r="F43" s="29"/>
      <c r="G43" s="65"/>
      <c r="H43" s="65"/>
      <c r="I43" s="65"/>
      <c r="J43" s="29">
        <f t="shared" si="2"/>
        <v>0</v>
      </c>
      <c r="K43" s="66"/>
      <c r="L43" s="66"/>
      <c r="M43" s="66"/>
      <c r="N43" s="66"/>
      <c r="O43" s="66"/>
      <c r="P43" s="66"/>
      <c r="Q43" s="66"/>
      <c r="R43" s="30"/>
      <c r="S43" s="66"/>
      <c r="T43" s="66"/>
      <c r="U43" s="66"/>
      <c r="V43" s="49"/>
      <c r="W43" s="31">
        <f t="shared" si="3"/>
        <v>0</v>
      </c>
      <c r="X43" s="32">
        <f t="shared" si="4"/>
        <v>0</v>
      </c>
      <c r="Y43" s="32">
        <f t="shared" si="5"/>
        <v>0</v>
      </c>
    </row>
    <row r="44" spans="1:25" s="6" customFormat="1" ht="15" customHeight="1">
      <c r="A44" s="55">
        <v>220</v>
      </c>
      <c r="B44" s="55" t="s">
        <v>65</v>
      </c>
      <c r="C44" s="62">
        <f>C46</f>
        <v>0</v>
      </c>
      <c r="D44" s="29"/>
      <c r="E44" s="29"/>
      <c r="F44" s="29">
        <f t="shared" si="1"/>
        <v>0</v>
      </c>
      <c r="G44" s="62">
        <f>SUM(G45:G47)</f>
        <v>0</v>
      </c>
      <c r="H44" s="62"/>
      <c r="I44" s="62"/>
      <c r="J44" s="29">
        <f t="shared" si="2"/>
        <v>0</v>
      </c>
      <c r="K44" s="63">
        <f>SUM(K45:K47)</f>
        <v>0</v>
      </c>
      <c r="L44" s="63"/>
      <c r="M44" s="63"/>
      <c r="N44" s="63"/>
      <c r="O44" s="63"/>
      <c r="P44" s="63"/>
      <c r="Q44" s="63"/>
      <c r="R44" s="30"/>
      <c r="S44" s="63"/>
      <c r="T44" s="63"/>
      <c r="U44" s="63"/>
      <c r="V44" s="49"/>
      <c r="W44" s="31">
        <f t="shared" si="3"/>
        <v>0</v>
      </c>
      <c r="X44" s="32">
        <f t="shared" si="4"/>
        <v>0</v>
      </c>
      <c r="Y44" s="32">
        <f t="shared" si="5"/>
        <v>0</v>
      </c>
    </row>
    <row r="45" spans="1:25" ht="15" customHeight="1">
      <c r="A45" s="52"/>
      <c r="B45" s="52" t="s">
        <v>66</v>
      </c>
      <c r="C45" s="53"/>
      <c r="D45" s="29"/>
      <c r="E45" s="29"/>
      <c r="F45" s="29"/>
      <c r="G45" s="53"/>
      <c r="H45" s="53"/>
      <c r="I45" s="53"/>
      <c r="J45" s="29">
        <f t="shared" si="2"/>
        <v>0</v>
      </c>
      <c r="K45" s="40"/>
      <c r="L45" s="40"/>
      <c r="M45" s="40"/>
      <c r="N45" s="40"/>
      <c r="O45" s="40"/>
      <c r="P45" s="40"/>
      <c r="Q45" s="40"/>
      <c r="R45" s="30"/>
      <c r="S45" s="40"/>
      <c r="T45" s="40"/>
      <c r="U45" s="40"/>
      <c r="V45" s="49"/>
      <c r="W45" s="31">
        <f t="shared" si="3"/>
        <v>0</v>
      </c>
      <c r="X45" s="32"/>
      <c r="Y45" s="32">
        <f t="shared" si="5"/>
        <v>0</v>
      </c>
    </row>
    <row r="46" spans="1:25" ht="15" customHeight="1">
      <c r="A46" s="52"/>
      <c r="B46" s="52" t="s">
        <v>67</v>
      </c>
      <c r="C46" s="53"/>
      <c r="D46" s="29"/>
      <c r="E46" s="29"/>
      <c r="F46" s="29">
        <f t="shared" si="1"/>
        <v>0</v>
      </c>
      <c r="G46" s="53"/>
      <c r="H46" s="53"/>
      <c r="I46" s="53"/>
      <c r="J46" s="29">
        <f t="shared" si="2"/>
        <v>0</v>
      </c>
      <c r="K46" s="40"/>
      <c r="L46" s="40"/>
      <c r="M46" s="40"/>
      <c r="N46" s="40"/>
      <c r="O46" s="40"/>
      <c r="P46" s="40"/>
      <c r="Q46" s="40"/>
      <c r="R46" s="30"/>
      <c r="S46" s="40"/>
      <c r="T46" s="40"/>
      <c r="U46" s="40"/>
      <c r="V46" s="49"/>
      <c r="W46" s="31">
        <f t="shared" si="3"/>
        <v>0</v>
      </c>
      <c r="X46" s="32">
        <f t="shared" si="4"/>
        <v>0</v>
      </c>
      <c r="Y46" s="32">
        <f t="shared" si="5"/>
        <v>0</v>
      </c>
    </row>
    <row r="47" spans="1:25" ht="15" customHeight="1">
      <c r="A47" s="52"/>
      <c r="B47" s="52" t="s">
        <v>39</v>
      </c>
      <c r="C47" s="53"/>
      <c r="D47" s="29"/>
      <c r="E47" s="29"/>
      <c r="F47" s="29"/>
      <c r="G47" s="53"/>
      <c r="H47" s="53"/>
      <c r="I47" s="53"/>
      <c r="J47" s="29">
        <f t="shared" si="2"/>
        <v>0</v>
      </c>
      <c r="K47" s="40"/>
      <c r="L47" s="40"/>
      <c r="M47" s="40"/>
      <c r="N47" s="40"/>
      <c r="O47" s="40"/>
      <c r="P47" s="40"/>
      <c r="Q47" s="40"/>
      <c r="R47" s="30"/>
      <c r="S47" s="40"/>
      <c r="T47" s="40"/>
      <c r="U47" s="40"/>
      <c r="V47" s="49"/>
      <c r="W47" s="31">
        <f t="shared" si="3"/>
        <v>0</v>
      </c>
      <c r="X47" s="32">
        <f t="shared" si="4"/>
        <v>0</v>
      </c>
      <c r="Y47" s="32">
        <f t="shared" si="5"/>
        <v>0</v>
      </c>
    </row>
    <row r="48" spans="1:25" s="6" customFormat="1" ht="15" customHeight="1">
      <c r="A48" s="55">
        <v>230</v>
      </c>
      <c r="B48" s="55" t="s">
        <v>68</v>
      </c>
      <c r="C48" s="62">
        <f>SUM(C49:C51)</f>
        <v>0</v>
      </c>
      <c r="D48" s="29"/>
      <c r="E48" s="29"/>
      <c r="F48" s="29"/>
      <c r="G48" s="62">
        <f>SUM(G49:G51)</f>
        <v>0</v>
      </c>
      <c r="H48" s="62"/>
      <c r="I48" s="62"/>
      <c r="J48" s="29">
        <f t="shared" si="2"/>
        <v>0</v>
      </c>
      <c r="K48" s="63">
        <f>SUM(K49:K51)</f>
        <v>0</v>
      </c>
      <c r="L48" s="63"/>
      <c r="M48" s="63"/>
      <c r="N48" s="63"/>
      <c r="O48" s="63"/>
      <c r="P48" s="63"/>
      <c r="Q48" s="63"/>
      <c r="R48" s="30"/>
      <c r="S48" s="63"/>
      <c r="T48" s="63"/>
      <c r="U48" s="63"/>
      <c r="V48" s="49"/>
      <c r="W48" s="31">
        <f t="shared" si="3"/>
        <v>0</v>
      </c>
      <c r="X48" s="32"/>
      <c r="Y48" s="32">
        <f t="shared" si="5"/>
        <v>0</v>
      </c>
    </row>
    <row r="49" spans="1:25" ht="15" customHeight="1">
      <c r="A49" s="46"/>
      <c r="B49" s="52" t="s">
        <v>66</v>
      </c>
      <c r="C49" s="53"/>
      <c r="D49" s="29"/>
      <c r="E49" s="29"/>
      <c r="F49" s="29"/>
      <c r="G49" s="53"/>
      <c r="H49" s="53"/>
      <c r="I49" s="53"/>
      <c r="J49" s="29">
        <f t="shared" si="2"/>
        <v>0</v>
      </c>
      <c r="K49" s="40"/>
      <c r="L49" s="40"/>
      <c r="M49" s="40"/>
      <c r="N49" s="40"/>
      <c r="O49" s="40"/>
      <c r="P49" s="40"/>
      <c r="Q49" s="40"/>
      <c r="R49" s="30"/>
      <c r="S49" s="40"/>
      <c r="T49" s="40"/>
      <c r="U49" s="40"/>
      <c r="V49" s="49"/>
      <c r="W49" s="31">
        <f t="shared" si="3"/>
        <v>0</v>
      </c>
      <c r="X49" s="32"/>
      <c r="Y49" s="32">
        <f t="shared" si="5"/>
        <v>0</v>
      </c>
    </row>
    <row r="50" spans="1:25" ht="15" customHeight="1">
      <c r="A50" s="46"/>
      <c r="B50" s="52" t="s">
        <v>67</v>
      </c>
      <c r="C50" s="53"/>
      <c r="D50" s="29"/>
      <c r="E50" s="29"/>
      <c r="F50" s="29"/>
      <c r="G50" s="53"/>
      <c r="H50" s="53"/>
      <c r="I50" s="53"/>
      <c r="J50" s="29">
        <f t="shared" si="2"/>
        <v>0</v>
      </c>
      <c r="K50" s="40"/>
      <c r="L50" s="40"/>
      <c r="M50" s="40"/>
      <c r="N50" s="40"/>
      <c r="O50" s="40"/>
      <c r="P50" s="40"/>
      <c r="Q50" s="40"/>
      <c r="R50" s="30"/>
      <c r="S50" s="40"/>
      <c r="T50" s="40"/>
      <c r="U50" s="40"/>
      <c r="V50" s="49"/>
      <c r="W50" s="31">
        <f t="shared" si="3"/>
        <v>0</v>
      </c>
      <c r="X50" s="32"/>
      <c r="Y50" s="32">
        <f t="shared" si="5"/>
        <v>0</v>
      </c>
    </row>
    <row r="51" spans="1:25" ht="15" customHeight="1">
      <c r="A51" s="46"/>
      <c r="B51" s="52" t="s">
        <v>39</v>
      </c>
      <c r="C51" s="53"/>
      <c r="D51" s="29"/>
      <c r="E51" s="29"/>
      <c r="F51" s="29"/>
      <c r="G51" s="53"/>
      <c r="H51" s="53"/>
      <c r="I51" s="53"/>
      <c r="J51" s="29">
        <f t="shared" si="2"/>
        <v>0</v>
      </c>
      <c r="K51" s="40"/>
      <c r="L51" s="40"/>
      <c r="M51" s="40"/>
      <c r="N51" s="40"/>
      <c r="O51" s="40"/>
      <c r="P51" s="40"/>
      <c r="Q51" s="40"/>
      <c r="R51" s="30"/>
      <c r="S51" s="40"/>
      <c r="T51" s="40"/>
      <c r="U51" s="40"/>
      <c r="V51" s="49"/>
      <c r="W51" s="31">
        <f t="shared" si="3"/>
        <v>0</v>
      </c>
      <c r="X51" s="32"/>
      <c r="Y51" s="32">
        <f t="shared" si="5"/>
        <v>0</v>
      </c>
    </row>
    <row r="52" spans="1:25" s="6" customFormat="1" ht="15" customHeight="1">
      <c r="A52" s="55">
        <v>240</v>
      </c>
      <c r="B52" s="55" t="s">
        <v>69</v>
      </c>
      <c r="C52" s="56"/>
      <c r="D52" s="29"/>
      <c r="E52" s="29"/>
      <c r="F52" s="29"/>
      <c r="G52" s="56"/>
      <c r="H52" s="56"/>
      <c r="I52" s="56"/>
      <c r="J52" s="29">
        <f t="shared" si="2"/>
        <v>0</v>
      </c>
      <c r="K52" s="57"/>
      <c r="L52" s="57"/>
      <c r="M52" s="57"/>
      <c r="N52" s="57"/>
      <c r="O52" s="57"/>
      <c r="P52" s="57"/>
      <c r="Q52" s="57"/>
      <c r="R52" s="30"/>
      <c r="S52" s="57"/>
      <c r="T52" s="57"/>
      <c r="U52" s="57"/>
      <c r="V52" s="49"/>
      <c r="W52" s="31">
        <f t="shared" si="3"/>
        <v>0</v>
      </c>
      <c r="X52" s="32"/>
      <c r="Y52" s="32">
        <f t="shared" si="5"/>
        <v>0</v>
      </c>
    </row>
    <row r="53" spans="1:25" s="6" customFormat="1" ht="15" customHeight="1">
      <c r="A53" s="55">
        <v>260</v>
      </c>
      <c r="B53" s="55" t="s">
        <v>70</v>
      </c>
      <c r="C53" s="62">
        <f>C54+C55+C56+C57+C58</f>
        <v>64085583</v>
      </c>
      <c r="D53" s="29"/>
      <c r="E53" s="29">
        <f>SUM(E54:E58)</f>
        <v>42297474</v>
      </c>
      <c r="F53" s="29">
        <f t="shared" si="1"/>
        <v>106383057</v>
      </c>
      <c r="G53" s="29">
        <f>SUM(G54:G58)</f>
        <v>0</v>
      </c>
      <c r="H53" s="29">
        <f>SUM(H54:H58)</f>
        <v>0</v>
      </c>
      <c r="I53" s="29">
        <f>SUM(I54:I58)</f>
        <v>9289766</v>
      </c>
      <c r="J53" s="29">
        <f>SUM(J54:J58)</f>
        <v>9289766</v>
      </c>
      <c r="K53" s="63">
        <f>SUM(K54:K57)</f>
        <v>0</v>
      </c>
      <c r="L53" s="63"/>
      <c r="M53" s="63"/>
      <c r="N53" s="63"/>
      <c r="O53" s="63">
        <f>O57</f>
        <v>0</v>
      </c>
      <c r="P53" s="63"/>
      <c r="Q53" s="63"/>
      <c r="R53" s="30">
        <f>O53+P53+Q53</f>
        <v>0</v>
      </c>
      <c r="S53" s="63"/>
      <c r="T53" s="63"/>
      <c r="U53" s="63"/>
      <c r="V53" s="49"/>
      <c r="W53" s="31">
        <f>W54+W55+W56+W57+W58</f>
        <v>115672823</v>
      </c>
      <c r="X53" s="32">
        <f t="shared" si="4"/>
        <v>64085583</v>
      </c>
      <c r="Y53" s="32">
        <f t="shared" si="5"/>
        <v>51587240</v>
      </c>
    </row>
    <row r="54" spans="1:25" ht="15" customHeight="1">
      <c r="A54" s="52"/>
      <c r="B54" s="52" t="s">
        <v>71</v>
      </c>
      <c r="C54" s="67"/>
      <c r="D54" s="29"/>
      <c r="E54" s="29">
        <v>2504315</v>
      </c>
      <c r="F54" s="29">
        <f t="shared" si="1"/>
        <v>2504315</v>
      </c>
      <c r="G54" s="68"/>
      <c r="H54" s="68"/>
      <c r="I54" s="69"/>
      <c r="J54" s="29">
        <f t="shared" si="2"/>
        <v>0</v>
      </c>
      <c r="K54" s="40"/>
      <c r="L54" s="40"/>
      <c r="M54" s="40"/>
      <c r="N54" s="40"/>
      <c r="O54" s="40"/>
      <c r="P54" s="40"/>
      <c r="Q54" s="40"/>
      <c r="R54" s="30"/>
      <c r="S54" s="40"/>
      <c r="T54" s="40"/>
      <c r="U54" s="40"/>
      <c r="V54" s="49"/>
      <c r="W54" s="31">
        <f t="shared" si="3"/>
        <v>2504315</v>
      </c>
      <c r="X54" s="32">
        <f t="shared" si="4"/>
        <v>0</v>
      </c>
      <c r="Y54" s="32">
        <f t="shared" si="5"/>
        <v>2504315</v>
      </c>
    </row>
    <row r="55" spans="1:25" ht="15" customHeight="1">
      <c r="A55" s="52"/>
      <c r="B55" s="52" t="s">
        <v>72</v>
      </c>
      <c r="C55" s="69">
        <v>124832</v>
      </c>
      <c r="D55" s="29"/>
      <c r="E55" s="29"/>
      <c r="F55" s="29">
        <f t="shared" si="1"/>
        <v>124832</v>
      </c>
      <c r="G55" s="70"/>
      <c r="H55" s="71"/>
      <c r="I55" s="71"/>
      <c r="J55" s="29">
        <f t="shared" si="2"/>
        <v>0</v>
      </c>
      <c r="K55" s="40"/>
      <c r="L55" s="40"/>
      <c r="M55" s="40"/>
      <c r="N55" s="40"/>
      <c r="O55" s="40"/>
      <c r="P55" s="40"/>
      <c r="Q55" s="40"/>
      <c r="R55" s="30"/>
      <c r="S55" s="40"/>
      <c r="T55" s="40"/>
      <c r="U55" s="40"/>
      <c r="V55" s="49"/>
      <c r="W55" s="31">
        <f t="shared" si="3"/>
        <v>124832</v>
      </c>
      <c r="X55" s="32">
        <f t="shared" si="4"/>
        <v>124832</v>
      </c>
      <c r="Y55" s="32">
        <f t="shared" si="5"/>
        <v>0</v>
      </c>
    </row>
    <row r="56" spans="1:25" ht="15" customHeight="1">
      <c r="A56" s="72"/>
      <c r="B56" s="72" t="s">
        <v>73</v>
      </c>
      <c r="C56" s="73">
        <v>967920</v>
      </c>
      <c r="D56" s="29"/>
      <c r="E56" s="29"/>
      <c r="F56" s="29">
        <f t="shared" si="1"/>
        <v>967920</v>
      </c>
      <c r="G56" s="74"/>
      <c r="H56" s="74"/>
      <c r="I56" s="74"/>
      <c r="J56" s="47">
        <f t="shared" si="2"/>
        <v>0</v>
      </c>
      <c r="K56" s="75"/>
      <c r="L56" s="75"/>
      <c r="M56" s="75"/>
      <c r="N56" s="75"/>
      <c r="O56" s="75"/>
      <c r="P56" s="75"/>
      <c r="Q56" s="75"/>
      <c r="R56" s="30"/>
      <c r="S56" s="75"/>
      <c r="T56" s="75"/>
      <c r="U56" s="75"/>
      <c r="V56" s="49"/>
      <c r="W56" s="31">
        <f t="shared" si="3"/>
        <v>967920</v>
      </c>
      <c r="X56" s="32">
        <f t="shared" si="4"/>
        <v>967920</v>
      </c>
      <c r="Y56" s="32">
        <f t="shared" si="5"/>
        <v>0</v>
      </c>
    </row>
    <row r="57" spans="1:25" ht="15" customHeight="1">
      <c r="A57" s="52"/>
      <c r="B57" s="52" t="s">
        <v>74</v>
      </c>
      <c r="C57" s="53">
        <v>20743251</v>
      </c>
      <c r="D57" s="47"/>
      <c r="E57" s="53">
        <v>27907771</v>
      </c>
      <c r="F57" s="47">
        <f t="shared" si="1"/>
        <v>48651022</v>
      </c>
      <c r="G57" s="53"/>
      <c r="H57" s="53"/>
      <c r="I57" s="53">
        <v>9289766</v>
      </c>
      <c r="J57" s="29">
        <f t="shared" si="2"/>
        <v>9289766</v>
      </c>
      <c r="K57" s="40"/>
      <c r="L57" s="40"/>
      <c r="M57" s="40"/>
      <c r="N57" s="40"/>
      <c r="O57" s="40"/>
      <c r="P57" s="40"/>
      <c r="Q57" s="40"/>
      <c r="R57" s="48">
        <f>O57+P57+Q57</f>
        <v>0</v>
      </c>
      <c r="S57" s="40"/>
      <c r="T57" s="40"/>
      <c r="U57" s="40"/>
      <c r="V57" s="76"/>
      <c r="W57" s="77">
        <f t="shared" si="3"/>
        <v>57940788</v>
      </c>
      <c r="X57" s="32">
        <f t="shared" si="4"/>
        <v>20743251</v>
      </c>
      <c r="Y57" s="32">
        <f t="shared" si="5"/>
        <v>37197537</v>
      </c>
    </row>
    <row r="58" spans="1:25" ht="15" customHeight="1" thickBot="1">
      <c r="A58" s="78"/>
      <c r="B58" s="79" t="s">
        <v>75</v>
      </c>
      <c r="C58" s="80">
        <v>42249580</v>
      </c>
      <c r="D58" s="81"/>
      <c r="E58" s="80">
        <v>11885388</v>
      </c>
      <c r="F58" s="47">
        <f t="shared" si="1"/>
        <v>54134968</v>
      </c>
      <c r="G58" s="82"/>
      <c r="H58" s="83"/>
      <c r="I58" s="83"/>
      <c r="J58" s="29">
        <f t="shared" si="2"/>
        <v>0</v>
      </c>
      <c r="K58" s="80"/>
      <c r="L58" s="80"/>
      <c r="M58" s="80"/>
      <c r="N58" s="80"/>
      <c r="O58" s="84"/>
      <c r="P58" s="85"/>
      <c r="Q58" s="84"/>
      <c r="R58" s="86"/>
      <c r="S58" s="80"/>
      <c r="T58" s="80"/>
      <c r="U58" s="80"/>
      <c r="V58" s="87"/>
      <c r="W58" s="88">
        <f t="shared" si="3"/>
        <v>54134968</v>
      </c>
      <c r="X58" s="32">
        <f t="shared" si="4"/>
        <v>42249580</v>
      </c>
      <c r="Y58" s="32">
        <f t="shared" si="5"/>
        <v>11885388</v>
      </c>
    </row>
    <row r="59" spans="1:25" s="33" customFormat="1" ht="23.25" customHeight="1" thickBot="1">
      <c r="A59" s="89"/>
      <c r="B59" s="90" t="s">
        <v>76</v>
      </c>
      <c r="C59" s="91">
        <f>C8+C14+C19+C28+C31+C37+C39+C40+C41+C42+C43+C44+C48+C52+C53+C18+C27</f>
        <v>908849633</v>
      </c>
      <c r="D59" s="91"/>
      <c r="E59" s="91">
        <f>E8+E14+E18+E19+E31+E37+E39+E40+E41+E42+E53</f>
        <v>94665770</v>
      </c>
      <c r="F59" s="92">
        <f t="shared" si="1"/>
        <v>1003515403</v>
      </c>
      <c r="G59" s="93">
        <f>G8+G14+G19+G28+G31+G37+G39+G40+G41+G42+G43+G44+G48+G52+G53+G18+G27</f>
        <v>17953994</v>
      </c>
      <c r="H59" s="94"/>
      <c r="I59" s="94">
        <f>I53+I19+I8+I18</f>
        <v>14436280</v>
      </c>
      <c r="J59" s="94">
        <f t="shared" si="2"/>
        <v>32390274</v>
      </c>
      <c r="K59" s="91">
        <f>K8+K14+K19+K28+K31+K37+K39+K40+K41+K42+K43+K44+K48+K52+K53+K18+K27</f>
        <v>0</v>
      </c>
      <c r="L59" s="91"/>
      <c r="M59" s="91"/>
      <c r="N59" s="91"/>
      <c r="O59" s="95">
        <f>O18+O31+O53</f>
        <v>0</v>
      </c>
      <c r="P59" s="96"/>
      <c r="Q59" s="97"/>
      <c r="R59" s="98">
        <f>O59+P59+Q59</f>
        <v>0</v>
      </c>
      <c r="S59" s="91">
        <f>S31</f>
        <v>0</v>
      </c>
      <c r="T59" s="91">
        <f>T31</f>
        <v>0</v>
      </c>
      <c r="U59" s="91">
        <f>U31</f>
        <v>0</v>
      </c>
      <c r="V59" s="97">
        <f>V31</f>
        <v>0</v>
      </c>
      <c r="W59" s="99">
        <f>F59+J59+N59+R59+V59</f>
        <v>1035905677</v>
      </c>
      <c r="X59" s="100">
        <f>W59-Y59</f>
        <v>926803627</v>
      </c>
      <c r="Y59" s="32">
        <f t="shared" si="5"/>
        <v>109102050</v>
      </c>
    </row>
    <row r="60" spans="1:25" s="33" customFormat="1">
      <c r="A60" s="101"/>
      <c r="B60" s="101"/>
      <c r="C60" s="102"/>
      <c r="D60" s="102"/>
      <c r="E60" s="102"/>
      <c r="F60" s="103"/>
      <c r="G60" s="103"/>
      <c r="H60" s="103"/>
      <c r="I60" s="103"/>
      <c r="J60" s="103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</row>
    <row r="61" spans="1:25" s="33" customFormat="1">
      <c r="A61" s="101"/>
      <c r="B61" s="101"/>
      <c r="C61" s="102"/>
      <c r="D61" s="102"/>
      <c r="E61" s="102"/>
      <c r="F61" s="103"/>
      <c r="G61" s="103"/>
      <c r="H61" s="103"/>
      <c r="I61" s="103"/>
      <c r="J61" s="103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</row>
    <row r="62" spans="1:25" ht="12.75" customHeight="1">
      <c r="B62" s="104"/>
      <c r="C62" s="104"/>
      <c r="D62" s="104"/>
      <c r="E62" s="104" t="s">
        <v>77</v>
      </c>
      <c r="F62" s="104"/>
      <c r="G62" s="104"/>
      <c r="H62" s="104"/>
      <c r="I62" s="104"/>
      <c r="J62" s="104"/>
      <c r="S62" s="105"/>
      <c r="X62" s="106"/>
    </row>
    <row r="63" spans="1:25">
      <c r="B63" s="107"/>
      <c r="C63" s="108"/>
      <c r="D63" s="109"/>
      <c r="E63" s="107"/>
      <c r="F63" s="108"/>
      <c r="G63" s="109"/>
      <c r="R63" s="105"/>
      <c r="S63" s="105"/>
    </row>
    <row r="64" spans="1:25" ht="12.75" customHeight="1">
      <c r="B64" s="104"/>
      <c r="C64" s="104"/>
      <c r="D64" s="104"/>
      <c r="E64" s="104" t="s">
        <v>78</v>
      </c>
      <c r="F64" s="104"/>
      <c r="G64" s="104"/>
      <c r="H64" s="104"/>
      <c r="I64" s="104"/>
      <c r="J64" s="104"/>
      <c r="S64" s="105"/>
    </row>
    <row r="65" spans="2:22">
      <c r="B65" s="110"/>
      <c r="C65" s="110"/>
      <c r="D65" s="110"/>
      <c r="S65" s="105"/>
    </row>
    <row r="66" spans="2:22">
      <c r="B66" s="110"/>
      <c r="C66" s="110"/>
      <c r="D66" s="110"/>
    </row>
    <row r="67" spans="2:22">
      <c r="B67" s="110"/>
      <c r="C67" s="110"/>
      <c r="D67" s="110"/>
    </row>
    <row r="68" spans="2:22">
      <c r="B68" s="110"/>
      <c r="C68" s="110"/>
      <c r="D68" s="110"/>
    </row>
    <row r="69" spans="2:22">
      <c r="B69" s="110"/>
      <c r="C69" s="110"/>
      <c r="D69" s="110"/>
    </row>
    <row r="70" spans="2:22">
      <c r="B70" s="110"/>
      <c r="C70" s="110"/>
      <c r="D70" s="110"/>
      <c r="R70" s="105"/>
      <c r="S70" s="105"/>
      <c r="T70" s="105"/>
      <c r="U70" s="105"/>
      <c r="V70" s="105"/>
    </row>
    <row r="71" spans="2:22">
      <c r="B71" s="110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</row>
    <row r="72" spans="2:22">
      <c r="B72" s="110"/>
      <c r="C72" s="110"/>
      <c r="D72" s="110"/>
    </row>
    <row r="73" spans="2:22">
      <c r="B73" s="110"/>
      <c r="C73" s="111"/>
      <c r="D73" s="110"/>
    </row>
    <row r="74" spans="2:22">
      <c r="B74" s="110"/>
      <c r="C74" s="110"/>
      <c r="D74" s="110"/>
    </row>
    <row r="75" spans="2:22">
      <c r="B75" s="110"/>
      <c r="C75" s="110"/>
      <c r="D75" s="110"/>
    </row>
    <row r="76" spans="2:22">
      <c r="B76" s="110"/>
      <c r="C76" s="110"/>
      <c r="D76" s="110"/>
    </row>
    <row r="77" spans="2:22">
      <c r="B77" s="110"/>
      <c r="C77" s="110"/>
      <c r="D77" s="110"/>
    </row>
    <row r="78" spans="2:22">
      <c r="B78" s="110"/>
      <c r="C78" s="110"/>
      <c r="D78" s="110"/>
    </row>
    <row r="79" spans="2:22">
      <c r="B79" s="110"/>
      <c r="C79" s="110"/>
      <c r="D79" s="110"/>
    </row>
    <row r="80" spans="2:22">
      <c r="B80" s="110"/>
      <c r="C80" s="110"/>
      <c r="D80" s="110"/>
    </row>
    <row r="81" spans="2:4">
      <c r="B81" s="110"/>
      <c r="C81" s="110"/>
      <c r="D81" s="110"/>
    </row>
    <row r="82" spans="2:4">
      <c r="B82" s="110"/>
      <c r="C82" s="110"/>
      <c r="D82" s="110"/>
    </row>
    <row r="83" spans="2:4">
      <c r="B83" s="110"/>
      <c r="C83" s="110"/>
      <c r="D83" s="110"/>
    </row>
    <row r="84" spans="2:4">
      <c r="B84" s="110"/>
      <c r="C84" s="110"/>
      <c r="D84" s="110"/>
    </row>
    <row r="85" spans="2:4">
      <c r="B85" s="110"/>
      <c r="C85" s="110"/>
      <c r="D85" s="110"/>
    </row>
    <row r="86" spans="2:4">
      <c r="B86" s="110"/>
      <c r="C86" s="110"/>
      <c r="D86" s="110"/>
    </row>
    <row r="87" spans="2:4">
      <c r="B87" s="110"/>
      <c r="C87" s="110"/>
      <c r="D87" s="110"/>
    </row>
    <row r="88" spans="2:4">
      <c r="B88" s="110"/>
      <c r="C88" s="110"/>
      <c r="D88" s="110"/>
    </row>
    <row r="89" spans="2:4">
      <c r="B89" s="110"/>
      <c r="C89" s="110"/>
      <c r="D89" s="110"/>
    </row>
    <row r="90" spans="2:4">
      <c r="B90" s="110"/>
      <c r="C90" s="110"/>
      <c r="D90" s="110"/>
    </row>
    <row r="91" spans="2:4">
      <c r="B91" s="110"/>
      <c r="C91" s="110"/>
      <c r="D91" s="110"/>
    </row>
    <row r="92" spans="2:4">
      <c r="B92" s="110"/>
      <c r="C92" s="110"/>
      <c r="D92" s="110"/>
    </row>
    <row r="93" spans="2:4">
      <c r="B93" s="110"/>
      <c r="C93" s="110"/>
      <c r="D93" s="110"/>
    </row>
    <row r="94" spans="2:4">
      <c r="B94" s="110"/>
      <c r="C94" s="110"/>
      <c r="D94" s="110"/>
    </row>
    <row r="95" spans="2:4">
      <c r="B95" s="110"/>
      <c r="C95" s="110"/>
      <c r="D95" s="110"/>
    </row>
    <row r="96" spans="2:4">
      <c r="B96" s="110"/>
      <c r="C96" s="110"/>
      <c r="D96" s="110"/>
    </row>
    <row r="97" spans="2:4">
      <c r="B97" s="110"/>
      <c r="C97" s="110"/>
      <c r="D97" s="110"/>
    </row>
    <row r="98" spans="2:4">
      <c r="B98" s="110"/>
      <c r="C98" s="110"/>
      <c r="D98" s="110"/>
    </row>
  </sheetData>
  <mergeCells count="14">
    <mergeCell ref="A19:B19"/>
    <mergeCell ref="B62:D62"/>
    <mergeCell ref="E62:J62"/>
    <mergeCell ref="B64:D64"/>
    <mergeCell ref="E64:J64"/>
    <mergeCell ref="A5:A7"/>
    <mergeCell ref="B5:B7"/>
    <mergeCell ref="C5:W5"/>
    <mergeCell ref="X5:Y6"/>
    <mergeCell ref="C6:F6"/>
    <mergeCell ref="G6:J6"/>
    <mergeCell ref="K6:N6"/>
    <mergeCell ref="O6:R6"/>
    <mergeCell ref="S6:V6"/>
  </mergeCells>
  <pageMargins left="0.19685039370078741" right="0.19685039370078741" top="0.19685039370078741" bottom="0.19685039370078741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 (разв-е)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2019-07-25T03:54:55Z</dcterms:created>
  <dcterms:modified xsi:type="dcterms:W3CDTF">2019-07-25T03:55:33Z</dcterms:modified>
</cp:coreProperties>
</file>