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Д и РДЫ" sheetId="1" r:id="rId1"/>
  </sheets>
  <definedNames>
    <definedName name="_xlnm.Print_Area" localSheetId="0">'Д и РДЫ'!$A$1:$K$147</definedName>
  </definedNames>
  <calcPr calcId="124519" refMode="R1C1"/>
</workbook>
</file>

<file path=xl/calcChain.xml><?xml version="1.0" encoding="utf-8"?>
<calcChain xmlns="http://schemas.openxmlformats.org/spreadsheetml/2006/main">
  <c r="G60" i="1"/>
  <c r="G120" s="1"/>
  <c r="F115"/>
  <c r="C88"/>
  <c r="C60"/>
  <c r="E69"/>
  <c r="E72"/>
  <c r="E74"/>
  <c r="E75"/>
  <c r="E76"/>
  <c r="E86"/>
  <c r="E87"/>
  <c r="E96"/>
  <c r="E10"/>
  <c r="E12"/>
  <c r="E13"/>
  <c r="E14"/>
  <c r="D15"/>
  <c r="F15"/>
  <c r="D16"/>
  <c r="E16" s="1"/>
  <c r="F16"/>
  <c r="C17"/>
  <c r="F17" s="1"/>
  <c r="D18"/>
  <c r="F18"/>
  <c r="G18" s="1"/>
  <c r="D19"/>
  <c r="E19" s="1"/>
  <c r="F19"/>
  <c r="G19" s="1"/>
  <c r="D20"/>
  <c r="E20" s="1"/>
  <c r="F20"/>
  <c r="G20" s="1"/>
  <c r="D21"/>
  <c r="E21" s="1"/>
  <c r="F21"/>
  <c r="G21" s="1"/>
  <c r="D22"/>
  <c r="E22" s="1"/>
  <c r="F22"/>
  <c r="G22" s="1"/>
  <c r="D23"/>
  <c r="E23" s="1"/>
  <c r="F23"/>
  <c r="G23" s="1"/>
  <c r="E24"/>
  <c r="C25"/>
  <c r="E26"/>
  <c r="D27"/>
  <c r="F27"/>
  <c r="D28"/>
  <c r="E28" s="1"/>
  <c r="F28"/>
  <c r="G28" s="1"/>
  <c r="D29"/>
  <c r="E29" s="1"/>
  <c r="F29"/>
  <c r="G29" s="1"/>
  <c r="D30"/>
  <c r="E30" s="1"/>
  <c r="F30"/>
  <c r="G30" s="1"/>
  <c r="D31"/>
  <c r="E31" s="1"/>
  <c r="F31"/>
  <c r="G31" s="1"/>
  <c r="D32"/>
  <c r="E32" s="1"/>
  <c r="F32"/>
  <c r="G32" s="1"/>
  <c r="D33"/>
  <c r="E33" s="1"/>
  <c r="F33"/>
  <c r="G33" s="1"/>
  <c r="D34"/>
  <c r="E34" s="1"/>
  <c r="F34"/>
  <c r="G34" s="1"/>
  <c r="E35"/>
  <c r="E36"/>
  <c r="E37"/>
  <c r="E38"/>
  <c r="E39"/>
  <c r="E40"/>
  <c r="E41"/>
  <c r="C42"/>
  <c r="D42"/>
  <c r="F42"/>
  <c r="G42"/>
  <c r="E43"/>
  <c r="E44"/>
  <c r="E45"/>
  <c r="E46"/>
  <c r="C47"/>
  <c r="E48"/>
  <c r="E49"/>
  <c r="E50"/>
  <c r="E51"/>
  <c r="E52"/>
  <c r="F52"/>
  <c r="E53"/>
  <c r="F53"/>
  <c r="E54"/>
  <c r="F54"/>
  <c r="E55"/>
  <c r="F55"/>
  <c r="D56"/>
  <c r="D47" s="1"/>
  <c r="D9" s="1"/>
  <c r="F56"/>
  <c r="G56" s="1"/>
  <c r="E57"/>
  <c r="E58"/>
  <c r="E59"/>
  <c r="D61"/>
  <c r="E61" s="1"/>
  <c r="D62"/>
  <c r="E62" s="1"/>
  <c r="D63"/>
  <c r="E63" s="1"/>
  <c r="F63"/>
  <c r="D64"/>
  <c r="E64" s="1"/>
  <c r="F64"/>
  <c r="D65"/>
  <c r="E65" s="1"/>
  <c r="C66"/>
  <c r="G66"/>
  <c r="D67"/>
  <c r="E67" s="1"/>
  <c r="F67"/>
  <c r="D68"/>
  <c r="E68" s="1"/>
  <c r="F68"/>
  <c r="F69"/>
  <c r="D70"/>
  <c r="E70" s="1"/>
  <c r="F70"/>
  <c r="D71"/>
  <c r="E71" s="1"/>
  <c r="F71"/>
  <c r="F72"/>
  <c r="D73"/>
  <c r="E73" s="1"/>
  <c r="F73"/>
  <c r="C78"/>
  <c r="D78"/>
  <c r="F78"/>
  <c r="G78"/>
  <c r="E79"/>
  <c r="E81"/>
  <c r="E82"/>
  <c r="E83"/>
  <c r="C84"/>
  <c r="D84"/>
  <c r="F84"/>
  <c r="F77" s="1"/>
  <c r="G84"/>
  <c r="E85"/>
  <c r="F89"/>
  <c r="G89"/>
  <c r="E90"/>
  <c r="E91"/>
  <c r="F96"/>
  <c r="G96"/>
  <c r="E98"/>
  <c r="E100"/>
  <c r="C103"/>
  <c r="C102" s="1"/>
  <c r="F103"/>
  <c r="G103"/>
  <c r="E104"/>
  <c r="D105"/>
  <c r="D103" s="1"/>
  <c r="D102" s="1"/>
  <c r="E106"/>
  <c r="E107"/>
  <c r="E108"/>
  <c r="E109"/>
  <c r="E110"/>
  <c r="E111"/>
  <c r="C112"/>
  <c r="D112"/>
  <c r="F112"/>
  <c r="G112"/>
  <c r="E113"/>
  <c r="E114"/>
  <c r="C115"/>
  <c r="D115"/>
  <c r="E116"/>
  <c r="E117"/>
  <c r="E118"/>
  <c r="E119"/>
  <c r="F60" l="1"/>
  <c r="D60"/>
  <c r="E60" s="1"/>
  <c r="E112"/>
  <c r="F102"/>
  <c r="E89"/>
  <c r="F88"/>
  <c r="D77"/>
  <c r="D17"/>
  <c r="G77"/>
  <c r="E84"/>
  <c r="F47"/>
  <c r="E115"/>
  <c r="G102"/>
  <c r="E78"/>
  <c r="E18"/>
  <c r="E17" s="1"/>
  <c r="F66"/>
  <c r="E47"/>
  <c r="D25"/>
  <c r="C77"/>
  <c r="F25"/>
  <c r="F11" s="1"/>
  <c r="G88"/>
  <c r="E42"/>
  <c r="G17"/>
  <c r="D66"/>
  <c r="E66" s="1"/>
  <c r="C11"/>
  <c r="C9" s="1"/>
  <c r="E105"/>
  <c r="E103" s="1"/>
  <c r="G27"/>
  <c r="G25" s="1"/>
  <c r="E27"/>
  <c r="E25" s="1"/>
  <c r="G16"/>
  <c r="G15"/>
  <c r="E15"/>
  <c r="D120" l="1"/>
  <c r="C120"/>
  <c r="F9"/>
  <c r="F120" s="1"/>
  <c r="E77"/>
  <c r="D11"/>
  <c r="E11"/>
  <c r="E9" s="1"/>
  <c r="G11"/>
  <c r="G9" s="1"/>
  <c r="E120" l="1"/>
</calcChain>
</file>

<file path=xl/sharedStrings.xml><?xml version="1.0" encoding="utf-8"?>
<sst xmlns="http://schemas.openxmlformats.org/spreadsheetml/2006/main" count="168" uniqueCount="155">
  <si>
    <t>Главный бухгалтер                                       Айтуова Г.Ш.</t>
  </si>
  <si>
    <t>Директор                                                           Примбеков С.Ш</t>
  </si>
  <si>
    <t>ВСЕГО</t>
  </si>
  <si>
    <t>8.   Амортизация</t>
  </si>
  <si>
    <r>
      <rPr>
        <b/>
        <sz val="12"/>
        <rFont val="Arial"/>
        <family val="2"/>
        <charset val="204"/>
      </rPr>
      <t xml:space="preserve">7.3. </t>
    </r>
    <r>
      <rPr>
        <sz val="12"/>
        <rFont val="Arial"/>
        <family val="2"/>
        <charset val="204"/>
      </rPr>
      <t>покрытие убытков за счет резервов</t>
    </r>
  </si>
  <si>
    <r>
      <rPr>
        <b/>
        <sz val="12"/>
        <rFont val="Arial"/>
        <family val="2"/>
        <charset val="204"/>
      </rPr>
      <t>7.1.</t>
    </r>
    <r>
      <rPr>
        <sz val="12"/>
        <rFont val="Arial"/>
        <family val="2"/>
        <charset val="204"/>
      </rPr>
      <t>курсовая разница</t>
    </r>
  </si>
  <si>
    <t>7.  Безвозмездно всего в том числе:</t>
  </si>
  <si>
    <t>Централизованный закуп вакцин и других медицинских иммунобиологических препаратов для проведения иммунопрофилактики населения</t>
  </si>
  <si>
    <t>027-015-142</t>
  </si>
  <si>
    <t>Приобретение тест-систем для проведения дозорного эпидемиологического надзора</t>
  </si>
  <si>
    <t>017-015-142</t>
  </si>
  <si>
    <t>б) за счет средств МБ</t>
  </si>
  <si>
    <t>Обеспечение тромболитическими препаратами больных с острым инфарктом миокарда</t>
  </si>
  <si>
    <t>036-011-142</t>
  </si>
  <si>
    <t>027-011-142</t>
  </si>
  <si>
    <t>Обеспечение факторами свертывания крови больных гемофилией</t>
  </si>
  <si>
    <t>026-011-142</t>
  </si>
  <si>
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почек</t>
  </si>
  <si>
    <t>О22-О11-142</t>
  </si>
  <si>
    <t>Обеспечение онкогематологических больных химиопрепаратами</t>
  </si>
  <si>
    <t>О21-О11-142</t>
  </si>
  <si>
    <t>Обеспечение больных диабетом противодиабетическими препаратами - БЕСПЛАТНЫЕ</t>
  </si>
  <si>
    <t>О20-О11-142</t>
  </si>
  <si>
    <t>Обеспечение больных туберкулезом противотуберкулезными препаратами</t>
  </si>
  <si>
    <t>О19-О11-142</t>
  </si>
  <si>
    <t>014-011-142</t>
  </si>
  <si>
    <t>а) за счет средств РБ</t>
  </si>
  <si>
    <r>
      <t>6. За счет централизованного закупа медикаментов -</t>
    </r>
    <r>
      <rPr>
        <sz val="12"/>
        <color indexed="10"/>
        <rFont val="Arial"/>
        <family val="2"/>
        <charset val="204"/>
      </rPr>
      <t xml:space="preserve"> в том числе-РБ</t>
    </r>
  </si>
  <si>
    <t>г)за счет программ республиканского бюджета</t>
  </si>
  <si>
    <t>о22-011-159</t>
  </si>
  <si>
    <t>в)за счет программ республиканского бюджета</t>
  </si>
  <si>
    <t>020-О11-159</t>
  </si>
  <si>
    <t>б)за счет программ республиканского бюджета</t>
  </si>
  <si>
    <t>О14-О15-159</t>
  </si>
  <si>
    <t>а)за счет программ местного бюджета</t>
  </si>
  <si>
    <t>О14-011-159</t>
  </si>
  <si>
    <r>
      <rPr>
        <b/>
        <sz val="12"/>
        <rFont val="Arial"/>
        <family val="2"/>
        <charset val="204"/>
      </rPr>
      <t>5.4.</t>
    </r>
    <r>
      <rPr>
        <sz val="12"/>
        <rFont val="Arial"/>
        <family val="2"/>
        <charset val="204"/>
      </rPr>
      <t xml:space="preserve"> от сторонних организаций оценка здан</t>
    </r>
  </si>
  <si>
    <r>
      <rPr>
        <b/>
        <sz val="12"/>
        <rFont val="Arial"/>
        <family val="2"/>
        <charset val="204"/>
      </rPr>
      <t>5.4.</t>
    </r>
    <r>
      <rPr>
        <sz val="12"/>
        <rFont val="Arial"/>
        <family val="2"/>
        <charset val="204"/>
      </rPr>
      <t xml:space="preserve"> от сторонних организаций оценка Тмз</t>
    </r>
  </si>
  <si>
    <r>
      <rPr>
        <b/>
        <sz val="12"/>
        <rFont val="Arial"/>
        <family val="2"/>
        <charset val="204"/>
      </rPr>
      <t>5.3.</t>
    </r>
    <r>
      <rPr>
        <sz val="12"/>
        <rFont val="Arial"/>
        <family val="2"/>
        <charset val="204"/>
      </rPr>
      <t xml:space="preserve"> от сторонних организаций оценка ПСД</t>
    </r>
  </si>
  <si>
    <r>
      <rPr>
        <b/>
        <sz val="12"/>
        <rFont val="Arial"/>
        <family val="2"/>
        <charset val="204"/>
      </rPr>
      <t>5.2.</t>
    </r>
    <r>
      <rPr>
        <sz val="12"/>
        <rFont val="Arial"/>
        <family val="2"/>
        <charset val="204"/>
      </rPr>
      <t xml:space="preserve"> от сторонних организаций  оборудование</t>
    </r>
  </si>
  <si>
    <t>от сторонних организации медикаменты</t>
  </si>
  <si>
    <t>своей системы</t>
  </si>
  <si>
    <r>
      <rPr>
        <b/>
        <sz val="12"/>
        <rFont val="Arial"/>
        <family val="2"/>
        <charset val="204"/>
      </rPr>
      <t>5.1.</t>
    </r>
    <r>
      <rPr>
        <sz val="12"/>
        <rFont val="Arial"/>
        <family val="2"/>
        <charset val="204"/>
      </rPr>
      <t xml:space="preserve"> Безвозмездно медикаменты и ТМЦ от ЛПО (согласно писем и разрешений ДЗКО)</t>
    </r>
  </si>
  <si>
    <t>5. Безвозмездно всего в том числе:</t>
  </si>
  <si>
    <t>капитальный ремонт зданий</t>
  </si>
  <si>
    <t>МТО ГП</t>
  </si>
  <si>
    <t>033-015-418</t>
  </si>
  <si>
    <t>б) за счет средств  МБ</t>
  </si>
  <si>
    <t>033-011-423</t>
  </si>
  <si>
    <t>033-011-418</t>
  </si>
  <si>
    <t xml:space="preserve"> капитальный ремонт зданий</t>
  </si>
  <si>
    <t>047-032-423</t>
  </si>
  <si>
    <t>а) за счет средств  РБ</t>
  </si>
  <si>
    <t>4. Капитальные трансферты юридическим лицам:</t>
  </si>
  <si>
    <t>д)другие (расшифровать в пояснительной)</t>
  </si>
  <si>
    <r>
      <t xml:space="preserve">е) по </t>
    </r>
    <r>
      <rPr>
        <b/>
        <sz val="12"/>
        <rFont val="Arial"/>
        <family val="2"/>
        <charset val="204"/>
      </rPr>
      <t>социальной аптеке (5%)</t>
    </r>
  </si>
  <si>
    <r>
      <t xml:space="preserve">д) доходы </t>
    </r>
    <r>
      <rPr>
        <b/>
        <sz val="12"/>
        <rFont val="Arial"/>
        <family val="2"/>
        <charset val="204"/>
      </rPr>
      <t xml:space="preserve">по субподряду </t>
    </r>
  </si>
  <si>
    <r>
      <t xml:space="preserve">г) доходы </t>
    </r>
    <r>
      <rPr>
        <b/>
        <sz val="12"/>
        <rFont val="Arial"/>
        <family val="2"/>
        <charset val="204"/>
      </rPr>
      <t>от буфетов,кафетериев</t>
    </r>
  </si>
  <si>
    <r>
      <t xml:space="preserve">в) доходы </t>
    </r>
    <r>
      <rPr>
        <b/>
        <sz val="12"/>
        <rFont val="Arial"/>
        <family val="2"/>
        <charset val="204"/>
      </rPr>
      <t>от реализации медикаментов</t>
    </r>
  </si>
  <si>
    <t>б) благотворительная и спонсорская помощь</t>
  </si>
  <si>
    <r>
      <t xml:space="preserve">а) доходы </t>
    </r>
    <r>
      <rPr>
        <b/>
        <sz val="12"/>
        <rFont val="Arial"/>
        <family val="2"/>
        <charset val="204"/>
      </rPr>
      <t>от возмещения ком услуг</t>
    </r>
  </si>
  <si>
    <t>3.Прочие доходы всего, в.т.ч</t>
  </si>
  <si>
    <t>д) гарантийные взносы</t>
  </si>
  <si>
    <t>г) военно-призывная комиссия</t>
  </si>
  <si>
    <t>в) медуслуги сторонним организациям</t>
  </si>
  <si>
    <t>б) медуслуги по договорам сЛПО</t>
  </si>
  <si>
    <t>а) мед услуги физическим лицам</t>
  </si>
  <si>
    <t>2. Платные услуги всего, в.т.ч</t>
  </si>
  <si>
    <t>Оказание медицинской помощи онкологическим больным в рамках гарантированного объема бесплатной медицинской помощи,в том числе:</t>
  </si>
  <si>
    <t>046-015</t>
  </si>
  <si>
    <t>Оказание социальной поддержки обучающимся по программам технического и профессионального, послесреднего образования</t>
  </si>
  <si>
    <t>044-015-159</t>
  </si>
  <si>
    <t>Подготовка специалистов в организациях технического и профессионального, послесреднего образования</t>
  </si>
  <si>
    <t>043-015-159</t>
  </si>
  <si>
    <t>Оказание медицинской помощи населению субъектами здравоохранения районного значения и села и  амбулаторно-поликлинической помощи в рамках гарантированного объема бесплатной медицинской помощи</t>
  </si>
  <si>
    <t>039-015-159</t>
  </si>
  <si>
    <t xml:space="preserve"> Обеспечение граждан бесплатным или льготным проездом за пределы населенного пункта на лечение</t>
  </si>
  <si>
    <t>016-015-159</t>
  </si>
  <si>
    <t>проведение паталого анатомического вскрытия</t>
  </si>
  <si>
    <t>013-015-159</t>
  </si>
  <si>
    <t>Оказание скорой медицинской помомщи и сан,.авиация</t>
  </si>
  <si>
    <t>011-015-159</t>
  </si>
  <si>
    <t>Оказание медицинской помощи лицам, страдающим туберкулезом, инфекционными заболеваниями, психическими расстройствами и расстройствами поведения</t>
  </si>
  <si>
    <t>009-015-159</t>
  </si>
  <si>
    <t>Реализация мероприятий по профилактике и борьбе со СПИД в Республике Казахстан</t>
  </si>
  <si>
    <t>008-015-159</t>
  </si>
  <si>
    <t>Производство крови, ее компонентов и препаратов для местных организаций здравоохранения</t>
  </si>
  <si>
    <t>005-015-159</t>
  </si>
  <si>
    <t>оказание стационарной и стационарозамещающей помощи</t>
  </si>
  <si>
    <t>004-015-159</t>
  </si>
  <si>
    <t>Повышение квалификации и переподготовка кадров</t>
  </si>
  <si>
    <t>003-015-159</t>
  </si>
  <si>
    <t>1.3. из местного бюджета</t>
  </si>
  <si>
    <r>
      <t xml:space="preserve">в том числе </t>
    </r>
    <r>
      <rPr>
        <b/>
        <i/>
        <sz val="12"/>
        <rFont val="Times New Roman"/>
        <family val="1"/>
        <charset val="204"/>
      </rPr>
      <t>на возмещение лизинговых платежей</t>
    </r>
    <r>
      <rPr>
        <i/>
        <sz val="12"/>
        <rFont val="Times New Roman"/>
        <family val="1"/>
        <charset val="204"/>
      </rPr>
      <t xml:space="preserve"> за медицинскую технику, приобретенную на условиях финансового лизинга</t>
    </r>
  </si>
  <si>
    <t>На оказание медицинской помощи  онкологическим больным</t>
  </si>
  <si>
    <r>
      <t xml:space="preserve">На внедрение </t>
    </r>
    <r>
      <rPr>
        <b/>
        <sz val="12"/>
        <rFont val="Times New Roman"/>
        <family val="1"/>
        <charset val="204"/>
      </rPr>
      <t>социальных работников и психологов</t>
    </r>
    <r>
      <rPr>
        <sz val="12"/>
        <rFont val="Times New Roman"/>
        <family val="1"/>
        <charset val="204"/>
      </rPr>
      <t xml:space="preserve"> в онкодиспансерах</t>
    </r>
  </si>
  <si>
    <r>
      <t>На открытие</t>
    </r>
    <r>
      <rPr>
        <b/>
        <sz val="12"/>
        <rFont val="Times New Roman"/>
        <family val="1"/>
        <charset val="204"/>
      </rPr>
      <t xml:space="preserve"> кабинетов амбулаторной химиотерапии </t>
    </r>
    <r>
      <rPr>
        <sz val="12"/>
        <rFont val="Times New Roman"/>
        <family val="1"/>
        <charset val="204"/>
      </rPr>
      <t>в онкологических                        диспансерах (отделениях)</t>
    </r>
  </si>
  <si>
    <t>046-011-159</t>
  </si>
  <si>
    <t>044-011-159</t>
  </si>
  <si>
    <t>043-011-159</t>
  </si>
  <si>
    <t>генетический скрининг</t>
  </si>
  <si>
    <t>10% зарплата</t>
  </si>
  <si>
    <t>циклоспорин такролимус</t>
  </si>
  <si>
    <t>ПМК</t>
  </si>
  <si>
    <t>КТ и ЯМРТ</t>
  </si>
  <si>
    <t>стоматология</t>
  </si>
  <si>
    <t>КДУ</t>
  </si>
  <si>
    <t xml:space="preserve">Ортоптический кабинет </t>
  </si>
  <si>
    <r>
      <t xml:space="preserve">Расширение ГОБМП в части оказания </t>
    </r>
    <r>
      <rPr>
        <b/>
        <sz val="12"/>
        <rFont val="Arial"/>
        <family val="2"/>
        <charset val="204"/>
      </rPr>
      <t>ортодонтической помощи</t>
    </r>
    <r>
      <rPr>
        <sz val="12"/>
        <rFont val="Arial"/>
        <family val="2"/>
        <charset val="204"/>
      </rPr>
      <t xml:space="preserve"> на амбулаторном уровне  детям  с врожденной патологией челюстно-лицевой области</t>
    </r>
  </si>
  <si>
    <r>
      <t>на возмещение</t>
    </r>
    <r>
      <rPr>
        <b/>
        <sz val="12"/>
        <rFont val="Arial"/>
        <family val="2"/>
        <charset val="204"/>
      </rPr>
      <t xml:space="preserve"> лизинговых платежей</t>
    </r>
    <r>
      <rPr>
        <sz val="12"/>
        <rFont val="Arial"/>
        <family val="2"/>
        <charset val="204"/>
      </rPr>
      <t xml:space="preserve"> за медтехнику на условиях финансового лизинга</t>
    </r>
  </si>
  <si>
    <t>травмпункты</t>
  </si>
  <si>
    <r>
      <t xml:space="preserve"> в том числе повышение квалификации </t>
    </r>
    <r>
      <rPr>
        <b/>
        <i/>
        <sz val="12"/>
        <rFont val="Arial"/>
        <family val="2"/>
        <charset val="204"/>
      </rPr>
      <t>(5% в СКПН)</t>
    </r>
  </si>
  <si>
    <r>
      <t xml:space="preserve">на оплату </t>
    </r>
    <r>
      <rPr>
        <b/>
        <sz val="12"/>
        <rFont val="Arial"/>
        <family val="2"/>
        <charset val="204"/>
      </rPr>
      <t xml:space="preserve"> СКПН</t>
    </r>
    <r>
      <rPr>
        <sz val="12"/>
        <rFont val="Arial"/>
        <family val="2"/>
        <charset val="204"/>
      </rPr>
      <t xml:space="preserve"> за  достигнутые                                                        конечные результаты деятельности</t>
    </r>
  </si>
  <si>
    <r>
      <t>оказание</t>
    </r>
    <r>
      <rPr>
        <b/>
        <sz val="12"/>
        <rFont val="Arial"/>
        <family val="2"/>
        <charset val="204"/>
      </rPr>
      <t xml:space="preserve"> АПП</t>
    </r>
  </si>
  <si>
    <t>Оказание медицинской помощи населению субъектами здравоохранения районного значения и села и  амбулаторно-поликлинической помощи в рамках ГОБМП,в том числе:</t>
  </si>
  <si>
    <t>039-011-159</t>
  </si>
  <si>
    <r>
      <t xml:space="preserve">На проведение </t>
    </r>
    <r>
      <rPr>
        <b/>
        <i/>
        <sz val="12"/>
        <rFont val="Arial"/>
        <family val="2"/>
        <charset val="204"/>
      </rPr>
      <t>2-этапа скрининговых исследований на рак молочной железы</t>
    </r>
  </si>
  <si>
    <r>
      <t xml:space="preserve">на выявление  </t>
    </r>
    <r>
      <rPr>
        <b/>
        <i/>
        <sz val="12"/>
        <rFont val="Arial"/>
        <family val="2"/>
        <charset val="204"/>
      </rPr>
      <t>рак шейки матки</t>
    </r>
  </si>
  <si>
    <r>
      <t xml:space="preserve">На скрининг населения на выявление                                        </t>
    </r>
    <r>
      <rPr>
        <b/>
        <i/>
        <sz val="12"/>
        <rFont val="Arial"/>
        <family val="2"/>
        <charset val="204"/>
      </rPr>
      <t xml:space="preserve">колоректального рака </t>
    </r>
  </si>
  <si>
    <r>
      <t xml:space="preserve">На скрининг населения на выявление                                        </t>
    </r>
    <r>
      <rPr>
        <b/>
        <i/>
        <sz val="12"/>
        <rFont val="Arial"/>
        <family val="2"/>
        <charset val="204"/>
      </rPr>
      <t>колоректального рака (2 этап- колоноскопия)</t>
    </r>
  </si>
  <si>
    <r>
      <t xml:space="preserve">На проведение скрининга </t>
    </r>
    <r>
      <rPr>
        <b/>
        <i/>
        <sz val="12"/>
        <rFont val="Arial"/>
        <family val="2"/>
        <charset val="204"/>
      </rPr>
      <t>по раннему выявлению рака печени</t>
    </r>
  </si>
  <si>
    <r>
      <t xml:space="preserve">На проведение скрининга                                                       </t>
    </r>
    <r>
      <rPr>
        <b/>
        <i/>
        <sz val="12"/>
        <rFont val="Arial"/>
        <family val="2"/>
        <charset val="204"/>
      </rPr>
      <t>рака пищевода и желудка</t>
    </r>
  </si>
  <si>
    <r>
      <t xml:space="preserve">На проведение по раннему                                            </t>
    </r>
    <r>
      <rPr>
        <b/>
        <i/>
        <sz val="12"/>
        <rFont val="Arial"/>
        <family val="2"/>
        <charset val="204"/>
      </rPr>
      <t>выявлению рака простаты</t>
    </r>
  </si>
  <si>
    <t>Проведение скрининговых исследований в рамках гарантированного объема бесплатной медицинской помощи,в том числе:</t>
  </si>
  <si>
    <t>038-011-159</t>
  </si>
  <si>
    <t>Оказание скорой медицинской помомщи и санитарная авиация</t>
  </si>
  <si>
    <t>011-011-159</t>
  </si>
  <si>
    <t>009-011-159</t>
  </si>
  <si>
    <t>008-011-159</t>
  </si>
  <si>
    <t>005-011-159</t>
  </si>
  <si>
    <t>004-011-159</t>
  </si>
  <si>
    <r>
      <rPr>
        <b/>
        <sz val="12"/>
        <rFont val="Arial"/>
        <family val="2"/>
        <charset val="204"/>
      </rPr>
      <t>1.2.</t>
    </r>
    <r>
      <rPr>
        <sz val="12"/>
        <rFont val="Arial"/>
        <family val="2"/>
        <charset val="204"/>
      </rPr>
      <t xml:space="preserve"> из респуб.бюджета УЗКО</t>
    </r>
  </si>
  <si>
    <r>
      <rPr>
        <b/>
        <sz val="12"/>
        <rFont val="Arial"/>
        <family val="2"/>
        <charset val="204"/>
      </rPr>
      <t>1.1.</t>
    </r>
    <r>
      <rPr>
        <sz val="12"/>
        <rFont val="Arial"/>
        <family val="2"/>
        <charset val="204"/>
      </rPr>
      <t xml:space="preserve"> из респуб. бюджета КОМУ, в том числе:</t>
    </r>
  </si>
  <si>
    <t>1.Услуги по госзаказу всего,в т.ч.</t>
  </si>
  <si>
    <t xml:space="preserve">Расход </t>
  </si>
  <si>
    <t xml:space="preserve">Доходы                    </t>
  </si>
  <si>
    <t>Прибыль          (убыток)</t>
  </si>
  <si>
    <t>Расходы</t>
  </si>
  <si>
    <t>Доходы</t>
  </si>
  <si>
    <t>Показатель</t>
  </si>
  <si>
    <t>Программы</t>
  </si>
  <si>
    <t>по кассовому методу</t>
  </si>
  <si>
    <t>по методу начисления</t>
  </si>
  <si>
    <t>в тенге</t>
  </si>
  <si>
    <t>на 31.12.2018г.</t>
  </si>
  <si>
    <t xml:space="preserve">По состоянию </t>
  </si>
  <si>
    <t>Наименование:  КГП  "Центральная районная больница " Шетского района</t>
  </si>
  <si>
    <t>Отчет о доходах и расходах</t>
  </si>
  <si>
    <t>Расшифровка  5</t>
  </si>
  <si>
    <t>041-000-159</t>
  </si>
  <si>
    <t>наркотики медсервис плюс</t>
  </si>
  <si>
    <t>в) соц аптека</t>
  </si>
  <si>
    <t>г)Медуслуги юрлицам</t>
  </si>
  <si>
    <r>
      <rPr>
        <b/>
        <sz val="12"/>
        <rFont val="Arial"/>
        <family val="2"/>
        <charset val="204"/>
      </rPr>
      <t>7.2.</t>
    </r>
    <r>
      <rPr>
        <sz val="12"/>
        <rFont val="Arial"/>
        <family val="2"/>
        <charset val="204"/>
      </rPr>
      <t xml:space="preserve"> возмещение ущерба</t>
    </r>
  </si>
  <si>
    <t>5.5. От ЛПО согласно разнарядки УЗКО                                            (рецептурный отпуск-амбулаторка)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</si>
</sst>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10"/>
      <name val="Arial"/>
      <family val="2"/>
      <charset val="204"/>
    </font>
    <font>
      <sz val="7"/>
      <color rgb="FF00000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u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horizontal="left" vertical="center"/>
    </xf>
    <xf numFmtId="0" fontId="11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3" fillId="0" borderId="0" xfId="0" applyNumberFormat="1" applyFont="1"/>
    <xf numFmtId="0" fontId="5" fillId="0" borderId="0" xfId="0" applyFont="1"/>
    <xf numFmtId="0" fontId="6" fillId="0" borderId="0" xfId="0" applyFont="1"/>
    <xf numFmtId="3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9" fillId="0" borderId="3" xfId="1" quotePrefix="1" applyNumberFormat="1" applyFont="1" applyBorder="1" applyAlignment="1">
      <alignment horizontal="left" vertical="center" wrapText="1"/>
    </xf>
    <xf numFmtId="0" fontId="3" fillId="2" borderId="1" xfId="0" applyFont="1" applyFill="1" applyBorder="1"/>
    <xf numFmtId="49" fontId="9" fillId="0" borderId="4" xfId="1" quotePrefix="1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49" fontId="9" fillId="0" borderId="5" xfId="1" quotePrefix="1" applyNumberFormat="1" applyFont="1" applyBorder="1" applyAlignment="1">
      <alignment horizontal="left" vertical="center" wrapText="1"/>
    </xf>
    <xf numFmtId="0" fontId="3" fillId="0" borderId="1" xfId="0" applyFont="1" applyFill="1" applyBorder="1"/>
    <xf numFmtId="49" fontId="9" fillId="0" borderId="6" xfId="1" quotePrefix="1" applyNumberFormat="1" applyFont="1" applyBorder="1" applyAlignment="1">
      <alignment horizontal="left" vertical="center" wrapText="1"/>
    </xf>
    <xf numFmtId="0" fontId="3" fillId="0" borderId="1" xfId="0" applyFont="1" applyFill="1" applyBorder="1" applyAlignment="1"/>
    <xf numFmtId="49" fontId="9" fillId="0" borderId="7" xfId="1" quotePrefix="1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49" fontId="3" fillId="0" borderId="3" xfId="1" quotePrefix="1" applyNumberFormat="1" applyFont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/>
    <xf numFmtId="3" fontId="4" fillId="3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0" xfId="0" applyFont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49" fontId="9" fillId="0" borderId="2" xfId="1" quotePrefix="1" applyNumberFormat="1" applyFont="1" applyBorder="1" applyAlignment="1">
      <alignment horizontal="left" vertical="center" wrapText="1"/>
    </xf>
    <xf numFmtId="49" fontId="9" fillId="0" borderId="8" xfId="1" quotePrefix="1" applyNumberFormat="1" applyFont="1" applyBorder="1" applyAlignment="1">
      <alignment horizontal="left" vertical="center" wrapText="1"/>
    </xf>
    <xf numFmtId="0" fontId="1" fillId="0" borderId="0" xfId="0" applyFont="1" applyBorder="1"/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49" fontId="9" fillId="0" borderId="10" xfId="1" quotePrefix="1" applyNumberFormat="1" applyFont="1" applyBorder="1" applyAlignment="1">
      <alignment horizontal="left" vertical="center" wrapText="1"/>
    </xf>
    <xf numFmtId="49" fontId="9" fillId="0" borderId="11" xfId="1" quotePrefix="1" applyNumberFormat="1" applyFont="1" applyBorder="1" applyAlignment="1">
      <alignment horizontal="left" vertical="center" wrapText="1"/>
    </xf>
    <xf numFmtId="164" fontId="12" fillId="0" borderId="2" xfId="2" applyNumberFormat="1" applyFont="1" applyFill="1" applyBorder="1" applyAlignment="1">
      <alignment horizontal="left" vertical="top" wrapText="1"/>
    </xf>
    <xf numFmtId="164" fontId="14" fillId="0" borderId="2" xfId="2" applyNumberFormat="1" applyFont="1" applyFill="1" applyBorder="1" applyAlignment="1">
      <alignment horizontal="left" vertical="top" wrapText="1"/>
    </xf>
    <xf numFmtId="49" fontId="9" fillId="0" borderId="1" xfId="1" quotePrefix="1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Fill="1" applyBorder="1" applyAlignment="1">
      <alignment horizontal="left" wrapText="1"/>
    </xf>
    <xf numFmtId="164" fontId="3" fillId="0" borderId="1" xfId="2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7" fillId="0" borderId="9" xfId="0" applyFont="1" applyBorder="1" applyAlignment="1">
      <alignment horizontal="left"/>
    </xf>
    <xf numFmtId="0" fontId="4" fillId="3" borderId="12" xfId="0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3" fontId="4" fillId="4" borderId="1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3" fontId="4" fillId="4" borderId="0" xfId="0" applyNumberFormat="1" applyFont="1" applyFill="1"/>
    <xf numFmtId="3" fontId="3" fillId="0" borderId="1" xfId="0" applyNumberFormat="1" applyFont="1" applyFill="1" applyBorder="1" applyAlignment="1">
      <alignment horizontal="right" wrapText="1"/>
    </xf>
  </cellXfs>
  <cellStyles count="3">
    <cellStyle name="S12" xfId="1"/>
    <cellStyle name="Обычный" xfId="0" builtinId="0"/>
    <cellStyle name="Обычный_СВОД ЦТТ на 2009-2011гг в разрезе регионов (поддержано РБК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147"/>
  <sheetViews>
    <sheetView tabSelected="1" workbookViewId="0">
      <selection activeCell="D102" sqref="D102"/>
    </sheetView>
  </sheetViews>
  <sheetFormatPr defaultColWidth="11" defaultRowHeight="12.75"/>
  <cols>
    <col min="1" max="1" width="16" style="1" customWidth="1"/>
    <col min="2" max="2" width="40.85546875" style="1" customWidth="1"/>
    <col min="3" max="3" width="19" style="1" customWidth="1"/>
    <col min="4" max="4" width="17.85546875" style="1" customWidth="1"/>
    <col min="5" max="5" width="18.5703125" style="2" customWidth="1"/>
    <col min="6" max="6" width="19.85546875" style="1" customWidth="1"/>
    <col min="7" max="7" width="21.5703125" style="1" customWidth="1"/>
    <col min="8" max="16384" width="11" style="1"/>
  </cols>
  <sheetData>
    <row r="1" spans="1:7" ht="15.75">
      <c r="A1" s="5" t="s">
        <v>148</v>
      </c>
      <c r="B1" s="4"/>
      <c r="C1" s="4"/>
      <c r="D1" s="4"/>
      <c r="E1" s="5"/>
      <c r="F1" s="4"/>
      <c r="G1" s="4"/>
    </row>
    <row r="2" spans="1:7" ht="15.75">
      <c r="A2" s="5"/>
      <c r="B2" s="77" t="s">
        <v>147</v>
      </c>
      <c r="C2" s="77"/>
      <c r="D2" s="77"/>
      <c r="E2" s="77"/>
      <c r="F2" s="4"/>
      <c r="G2" s="4"/>
    </row>
    <row r="3" spans="1:7" ht="15.75">
      <c r="A3" s="4"/>
      <c r="B3" s="4"/>
      <c r="C3" s="5"/>
      <c r="D3" s="4"/>
      <c r="E3" s="5"/>
      <c r="F3" s="4"/>
      <c r="G3" s="4"/>
    </row>
    <row r="4" spans="1:7" ht="15.75">
      <c r="A4" s="78" t="s">
        <v>146</v>
      </c>
      <c r="B4" s="78"/>
      <c r="C4" s="69"/>
      <c r="D4" s="70"/>
      <c r="E4" s="69"/>
      <c r="F4" s="4"/>
      <c r="G4" s="4"/>
    </row>
    <row r="5" spans="1:7" ht="15.75">
      <c r="A5" s="70" t="s">
        <v>145</v>
      </c>
      <c r="B5" s="71" t="s">
        <v>144</v>
      </c>
      <c r="C5" s="4"/>
      <c r="D5" s="4"/>
      <c r="E5" s="69"/>
      <c r="F5" s="4"/>
      <c r="G5" s="5" t="s">
        <v>143</v>
      </c>
    </row>
    <row r="6" spans="1:7" ht="15.75">
      <c r="A6" s="4"/>
      <c r="B6" s="70"/>
      <c r="C6" s="70"/>
      <c r="D6" s="4"/>
      <c r="E6" s="69"/>
      <c r="F6" s="4"/>
      <c r="G6" s="68"/>
    </row>
    <row r="7" spans="1:7" ht="15.75">
      <c r="A7" s="16"/>
      <c r="B7" s="16"/>
      <c r="C7" s="79" t="s">
        <v>142</v>
      </c>
      <c r="D7" s="79"/>
      <c r="E7" s="79"/>
      <c r="F7" s="73" t="s">
        <v>141</v>
      </c>
      <c r="G7" s="74"/>
    </row>
    <row r="8" spans="1:7" ht="32.25" thickBot="1">
      <c r="A8" s="67" t="s">
        <v>140</v>
      </c>
      <c r="B8" s="66" t="s">
        <v>139</v>
      </c>
      <c r="C8" s="65" t="s">
        <v>138</v>
      </c>
      <c r="D8" s="65" t="s">
        <v>137</v>
      </c>
      <c r="E8" s="64" t="s">
        <v>136</v>
      </c>
      <c r="F8" s="63" t="s">
        <v>135</v>
      </c>
      <c r="G8" s="63" t="s">
        <v>134</v>
      </c>
    </row>
    <row r="9" spans="1:7" ht="24.75" customHeight="1">
      <c r="A9" s="40"/>
      <c r="B9" s="62" t="s">
        <v>133</v>
      </c>
      <c r="C9" s="72">
        <f>C10+C11+C47</f>
        <v>769757032</v>
      </c>
      <c r="D9" s="36">
        <f>D10+D47</f>
        <v>705589947</v>
      </c>
      <c r="E9" s="36">
        <f>E10+E11+E47</f>
        <v>64167085</v>
      </c>
      <c r="F9" s="36">
        <f>F11+F47+F10</f>
        <v>745144985</v>
      </c>
      <c r="G9" s="36">
        <f>G11+G47+G10</f>
        <v>747698125</v>
      </c>
    </row>
    <row r="10" spans="1:7" ht="40.5" customHeight="1">
      <c r="A10" s="61"/>
      <c r="B10" s="59" t="s">
        <v>132</v>
      </c>
      <c r="C10" s="36">
        <v>769697032</v>
      </c>
      <c r="D10" s="36">
        <v>705529947</v>
      </c>
      <c r="E10" s="36">
        <f>C10-D10</f>
        <v>64167085</v>
      </c>
      <c r="F10" s="36">
        <v>745084985</v>
      </c>
      <c r="G10" s="36">
        <v>747638125</v>
      </c>
    </row>
    <row r="11" spans="1:7" ht="23.25" customHeight="1">
      <c r="A11" s="16"/>
      <c r="B11" s="60" t="s">
        <v>131</v>
      </c>
      <c r="C11" s="36">
        <f>C12+C13+C14+C15+C16+C17+C25+C40+C41+C42</f>
        <v>0</v>
      </c>
      <c r="D11" s="36">
        <f>D12+D13+D14+D15+D16+D17+D25+D40+D41+D42</f>
        <v>0</v>
      </c>
      <c r="E11" s="36">
        <f>E12+E13+E14+E15+E16+E17+E25+E40+E41+E42</f>
        <v>0</v>
      </c>
      <c r="F11" s="36">
        <f>F17+F25+F15+F16</f>
        <v>0</v>
      </c>
      <c r="G11" s="36">
        <f>G17+G25+G15+G16</f>
        <v>0</v>
      </c>
    </row>
    <row r="12" spans="1:7" ht="2.25" hidden="1" customHeight="1">
      <c r="A12" s="35" t="s">
        <v>130</v>
      </c>
      <c r="B12" s="59" t="s">
        <v>88</v>
      </c>
      <c r="C12" s="36"/>
      <c r="D12" s="36"/>
      <c r="E12" s="34">
        <f>C12-D12</f>
        <v>0</v>
      </c>
      <c r="F12" s="36"/>
      <c r="G12" s="36"/>
    </row>
    <row r="13" spans="1:7" ht="60" hidden="1">
      <c r="A13" s="35" t="s">
        <v>129</v>
      </c>
      <c r="B13" s="52" t="s">
        <v>86</v>
      </c>
      <c r="C13" s="36"/>
      <c r="D13" s="36"/>
      <c r="E13" s="34">
        <f>C13-D13</f>
        <v>0</v>
      </c>
      <c r="F13" s="36"/>
      <c r="G13" s="36"/>
    </row>
    <row r="14" spans="1:7" ht="45" hidden="1">
      <c r="A14" s="35" t="s">
        <v>128</v>
      </c>
      <c r="B14" s="52" t="s">
        <v>84</v>
      </c>
      <c r="C14" s="36"/>
      <c r="D14" s="36"/>
      <c r="E14" s="34">
        <f>C14-D14</f>
        <v>0</v>
      </c>
      <c r="F14" s="36"/>
      <c r="G14" s="36"/>
    </row>
    <row r="15" spans="1:7" ht="75" hidden="1">
      <c r="A15" s="35" t="s">
        <v>127</v>
      </c>
      <c r="B15" s="52" t="s">
        <v>82</v>
      </c>
      <c r="C15" s="36"/>
      <c r="D15" s="36">
        <f>C15</f>
        <v>0</v>
      </c>
      <c r="E15" s="34">
        <f>C15-D15</f>
        <v>0</v>
      </c>
      <c r="F15" s="36">
        <f>C15</f>
        <v>0</v>
      </c>
      <c r="G15" s="36">
        <f>D15</f>
        <v>0</v>
      </c>
    </row>
    <row r="16" spans="1:7" ht="30.75" hidden="1">
      <c r="A16" s="35" t="s">
        <v>126</v>
      </c>
      <c r="B16" s="59" t="s">
        <v>125</v>
      </c>
      <c r="C16" s="36"/>
      <c r="D16" s="36">
        <f>C16</f>
        <v>0</v>
      </c>
      <c r="E16" s="34">
        <f>C16-D16</f>
        <v>0</v>
      </c>
      <c r="F16" s="36">
        <f>C16</f>
        <v>0</v>
      </c>
      <c r="G16" s="36">
        <f>D16</f>
        <v>0</v>
      </c>
    </row>
    <row r="17" spans="1:7" ht="75.75" hidden="1">
      <c r="A17" s="35" t="s">
        <v>124</v>
      </c>
      <c r="B17" s="59" t="s">
        <v>123</v>
      </c>
      <c r="C17" s="36">
        <f>C18+C19+C20+C21+C22+C23+C24</f>
        <v>0</v>
      </c>
      <c r="D17" s="36">
        <f>D18+D19+D20+D21+D22+D23+D24</f>
        <v>0</v>
      </c>
      <c r="E17" s="36">
        <f>E18+E19+E20+E21+E22+E23+E24</f>
        <v>0</v>
      </c>
      <c r="F17" s="36">
        <f t="shared" ref="F17:F23" si="0">C17</f>
        <v>0</v>
      </c>
      <c r="G17" s="36">
        <f t="shared" ref="G17:G23" si="1">F17</f>
        <v>0</v>
      </c>
    </row>
    <row r="18" spans="1:7" ht="30.75" hidden="1">
      <c r="A18" s="54"/>
      <c r="B18" s="58" t="s">
        <v>122</v>
      </c>
      <c r="C18" s="36"/>
      <c r="D18" s="36">
        <f t="shared" ref="D18:D23" si="2">C18</f>
        <v>0</v>
      </c>
      <c r="E18" s="34">
        <f t="shared" ref="E18:E24" si="3">C18-D18</f>
        <v>0</v>
      </c>
      <c r="F18" s="36">
        <f t="shared" si="0"/>
        <v>0</v>
      </c>
      <c r="G18" s="36">
        <f t="shared" si="1"/>
        <v>0</v>
      </c>
    </row>
    <row r="19" spans="1:7" ht="30.75" hidden="1">
      <c r="A19" s="54"/>
      <c r="B19" s="58" t="s">
        <v>121</v>
      </c>
      <c r="C19" s="36"/>
      <c r="D19" s="36">
        <f t="shared" si="2"/>
        <v>0</v>
      </c>
      <c r="E19" s="34">
        <f t="shared" si="3"/>
        <v>0</v>
      </c>
      <c r="F19" s="36">
        <f t="shared" si="0"/>
        <v>0</v>
      </c>
      <c r="G19" s="36">
        <f t="shared" si="1"/>
        <v>0</v>
      </c>
    </row>
    <row r="20" spans="1:7" ht="30.75" hidden="1">
      <c r="A20" s="54"/>
      <c r="B20" s="58" t="s">
        <v>120</v>
      </c>
      <c r="C20" s="36"/>
      <c r="D20" s="36">
        <f t="shared" si="2"/>
        <v>0</v>
      </c>
      <c r="E20" s="34">
        <f t="shared" si="3"/>
        <v>0</v>
      </c>
      <c r="F20" s="36">
        <f t="shared" si="0"/>
        <v>0</v>
      </c>
      <c r="G20" s="36">
        <f t="shared" si="1"/>
        <v>0</v>
      </c>
    </row>
    <row r="21" spans="1:7" ht="60.75" hidden="1">
      <c r="A21" s="54"/>
      <c r="B21" s="58" t="s">
        <v>119</v>
      </c>
      <c r="C21" s="36"/>
      <c r="D21" s="36">
        <f t="shared" si="2"/>
        <v>0</v>
      </c>
      <c r="E21" s="34">
        <f t="shared" si="3"/>
        <v>0</v>
      </c>
      <c r="F21" s="36">
        <f t="shared" si="0"/>
        <v>0</v>
      </c>
      <c r="G21" s="36">
        <f t="shared" si="1"/>
        <v>0</v>
      </c>
    </row>
    <row r="22" spans="1:7" ht="45.75" hidden="1">
      <c r="A22" s="54"/>
      <c r="B22" s="58" t="s">
        <v>118</v>
      </c>
      <c r="C22" s="36"/>
      <c r="D22" s="36">
        <f t="shared" si="2"/>
        <v>0</v>
      </c>
      <c r="E22" s="34">
        <f t="shared" si="3"/>
        <v>0</v>
      </c>
      <c r="F22" s="36">
        <f t="shared" si="0"/>
        <v>0</v>
      </c>
      <c r="G22" s="36">
        <f t="shared" si="1"/>
        <v>0</v>
      </c>
    </row>
    <row r="23" spans="1:7" ht="15.75" hidden="1">
      <c r="A23" s="54"/>
      <c r="B23" s="58" t="s">
        <v>117</v>
      </c>
      <c r="C23" s="36"/>
      <c r="D23" s="36">
        <f t="shared" si="2"/>
        <v>0</v>
      </c>
      <c r="E23" s="34">
        <f t="shared" si="3"/>
        <v>0</v>
      </c>
      <c r="F23" s="36">
        <f t="shared" si="0"/>
        <v>0</v>
      </c>
      <c r="G23" s="36">
        <f t="shared" si="1"/>
        <v>0</v>
      </c>
    </row>
    <row r="24" spans="1:7" ht="45.75" hidden="1">
      <c r="A24" s="54"/>
      <c r="B24" s="58" t="s">
        <v>116</v>
      </c>
      <c r="C24" s="36"/>
      <c r="D24" s="36"/>
      <c r="E24" s="34">
        <f t="shared" si="3"/>
        <v>0</v>
      </c>
      <c r="F24" s="36"/>
      <c r="G24" s="36"/>
    </row>
    <row r="25" spans="1:7" ht="90.75" hidden="1">
      <c r="A25" s="35" t="s">
        <v>115</v>
      </c>
      <c r="B25" s="59" t="s">
        <v>114</v>
      </c>
      <c r="C25" s="36">
        <f>C26+C27+C29+C30+C31+C32+C33+C34+C35+C36+C37+C38+C39</f>
        <v>0</v>
      </c>
      <c r="D25" s="36">
        <f>D26+D27+D29+D30+D31+D32+D33+D34+D35+D36+D37+D38+D39</f>
        <v>0</v>
      </c>
      <c r="E25" s="36">
        <f>E26+E27+E29+E30+E31+E32+E33+E34+E35+E36+E37+E38+E39</f>
        <v>0</v>
      </c>
      <c r="F25" s="36">
        <f>F26+F27+F29+F30+F31+F32+F33+F34+F35+F36+F37+F38+F39</f>
        <v>0</v>
      </c>
      <c r="G25" s="36">
        <f>G26+G27+G29+G30+G31+G32+G33+G34+G35+G36+G37+G38+G39</f>
        <v>0</v>
      </c>
    </row>
    <row r="26" spans="1:7" ht="15.75" hidden="1">
      <c r="A26" s="54"/>
      <c r="B26" s="55" t="s">
        <v>113</v>
      </c>
      <c r="C26" s="36"/>
      <c r="D26" s="36"/>
      <c r="E26" s="34">
        <f t="shared" ref="E26:E41" si="4">C26-D26</f>
        <v>0</v>
      </c>
      <c r="F26" s="36"/>
      <c r="G26" s="36"/>
    </row>
    <row r="27" spans="1:7" ht="31.5" hidden="1">
      <c r="A27" s="54"/>
      <c r="B27" s="55" t="s">
        <v>112</v>
      </c>
      <c r="C27" s="36"/>
      <c r="D27" s="36">
        <f t="shared" ref="D27:D34" si="5">C27</f>
        <v>0</v>
      </c>
      <c r="E27" s="34">
        <f t="shared" si="4"/>
        <v>0</v>
      </c>
      <c r="F27" s="36">
        <f t="shared" ref="F27:F34" si="6">C27</f>
        <v>0</v>
      </c>
      <c r="G27" s="36">
        <f t="shared" ref="G27:G34" si="7">F27</f>
        <v>0</v>
      </c>
    </row>
    <row r="28" spans="1:7" ht="30.75" hidden="1">
      <c r="A28" s="54"/>
      <c r="B28" s="58" t="s">
        <v>111</v>
      </c>
      <c r="C28" s="36"/>
      <c r="D28" s="36">
        <f t="shared" si="5"/>
        <v>0</v>
      </c>
      <c r="E28" s="34">
        <f t="shared" si="4"/>
        <v>0</v>
      </c>
      <c r="F28" s="36">
        <f t="shared" si="6"/>
        <v>0</v>
      </c>
      <c r="G28" s="36">
        <f t="shared" si="7"/>
        <v>0</v>
      </c>
    </row>
    <row r="29" spans="1:7" ht="15.75" hidden="1">
      <c r="A29" s="54"/>
      <c r="B29" s="56" t="s">
        <v>110</v>
      </c>
      <c r="C29" s="36"/>
      <c r="D29" s="36">
        <f t="shared" si="5"/>
        <v>0</v>
      </c>
      <c r="E29" s="34">
        <f t="shared" si="4"/>
        <v>0</v>
      </c>
      <c r="F29" s="36">
        <f t="shared" si="6"/>
        <v>0</v>
      </c>
      <c r="G29" s="36">
        <f t="shared" si="7"/>
        <v>0</v>
      </c>
    </row>
    <row r="30" spans="1:7" ht="47.25" hidden="1">
      <c r="A30" s="54"/>
      <c r="B30" s="55" t="s">
        <v>109</v>
      </c>
      <c r="C30" s="36"/>
      <c r="D30" s="36">
        <f t="shared" si="5"/>
        <v>0</v>
      </c>
      <c r="E30" s="34">
        <f t="shared" si="4"/>
        <v>0</v>
      </c>
      <c r="F30" s="36">
        <f t="shared" si="6"/>
        <v>0</v>
      </c>
      <c r="G30" s="36">
        <f t="shared" si="7"/>
        <v>0</v>
      </c>
    </row>
    <row r="31" spans="1:7" ht="77.25" hidden="1">
      <c r="A31" s="54"/>
      <c r="B31" s="55" t="s">
        <v>108</v>
      </c>
      <c r="C31" s="36"/>
      <c r="D31" s="36">
        <f t="shared" si="5"/>
        <v>0</v>
      </c>
      <c r="E31" s="34">
        <f t="shared" si="4"/>
        <v>0</v>
      </c>
      <c r="F31" s="36">
        <f t="shared" si="6"/>
        <v>0</v>
      </c>
      <c r="G31" s="36">
        <f t="shared" si="7"/>
        <v>0</v>
      </c>
    </row>
    <row r="32" spans="1:7" ht="15.75" hidden="1">
      <c r="A32" s="54"/>
      <c r="B32" s="56" t="s">
        <v>107</v>
      </c>
      <c r="C32" s="36"/>
      <c r="D32" s="36">
        <f t="shared" si="5"/>
        <v>0</v>
      </c>
      <c r="E32" s="34">
        <f t="shared" si="4"/>
        <v>0</v>
      </c>
      <c r="F32" s="36">
        <f t="shared" si="6"/>
        <v>0</v>
      </c>
      <c r="G32" s="36">
        <f t="shared" si="7"/>
        <v>0</v>
      </c>
    </row>
    <row r="33" spans="1:9" ht="15.75" hidden="1">
      <c r="A33" s="54"/>
      <c r="B33" s="57" t="s">
        <v>106</v>
      </c>
      <c r="C33" s="36"/>
      <c r="D33" s="36">
        <f t="shared" si="5"/>
        <v>0</v>
      </c>
      <c r="E33" s="34">
        <f t="shared" si="4"/>
        <v>0</v>
      </c>
      <c r="F33" s="36">
        <f t="shared" si="6"/>
        <v>0</v>
      </c>
      <c r="G33" s="36">
        <f t="shared" si="7"/>
        <v>0</v>
      </c>
    </row>
    <row r="34" spans="1:9" ht="15.75" hidden="1">
      <c r="A34" s="54"/>
      <c r="B34" s="56" t="s">
        <v>105</v>
      </c>
      <c r="C34" s="36"/>
      <c r="D34" s="36">
        <f t="shared" si="5"/>
        <v>0</v>
      </c>
      <c r="E34" s="34">
        <f t="shared" si="4"/>
        <v>0</v>
      </c>
      <c r="F34" s="36">
        <f t="shared" si="6"/>
        <v>0</v>
      </c>
      <c r="G34" s="36">
        <f t="shared" si="7"/>
        <v>0</v>
      </c>
    </row>
    <row r="35" spans="1:9" ht="15.75" hidden="1">
      <c r="A35" s="54"/>
      <c r="B35" s="56" t="s">
        <v>104</v>
      </c>
      <c r="C35" s="36"/>
      <c r="D35" s="36"/>
      <c r="E35" s="34">
        <f t="shared" si="4"/>
        <v>0</v>
      </c>
      <c r="F35" s="36"/>
      <c r="G35" s="36"/>
    </row>
    <row r="36" spans="1:9" ht="15.75" hidden="1">
      <c r="A36" s="54"/>
      <c r="B36" s="56" t="s">
        <v>103</v>
      </c>
      <c r="C36" s="36"/>
      <c r="D36" s="36"/>
      <c r="E36" s="34">
        <f t="shared" si="4"/>
        <v>0</v>
      </c>
      <c r="F36" s="36"/>
      <c r="G36" s="36"/>
    </row>
    <row r="37" spans="1:9" ht="15.75" hidden="1">
      <c r="A37" s="54"/>
      <c r="B37" s="56" t="s">
        <v>102</v>
      </c>
      <c r="C37" s="36"/>
      <c r="D37" s="36"/>
      <c r="E37" s="34">
        <f t="shared" si="4"/>
        <v>0</v>
      </c>
      <c r="F37" s="36"/>
      <c r="G37" s="36"/>
    </row>
    <row r="38" spans="1:9" ht="15.75" hidden="1">
      <c r="A38" s="54"/>
      <c r="B38" s="55" t="s">
        <v>101</v>
      </c>
      <c r="C38" s="36"/>
      <c r="D38" s="36"/>
      <c r="E38" s="34">
        <f t="shared" si="4"/>
        <v>0</v>
      </c>
      <c r="F38" s="36"/>
      <c r="G38" s="36"/>
    </row>
    <row r="39" spans="1:9" ht="15.75" hidden="1">
      <c r="A39" s="54"/>
      <c r="B39" s="53" t="s">
        <v>100</v>
      </c>
      <c r="C39" s="36"/>
      <c r="D39" s="36"/>
      <c r="E39" s="34">
        <f t="shared" si="4"/>
        <v>0</v>
      </c>
      <c r="F39" s="36"/>
      <c r="G39" s="36"/>
    </row>
    <row r="40" spans="1:9" ht="60" hidden="1">
      <c r="A40" s="35" t="s">
        <v>99</v>
      </c>
      <c r="B40" s="52" t="s">
        <v>72</v>
      </c>
      <c r="C40" s="34"/>
      <c r="D40" s="34"/>
      <c r="E40" s="34">
        <f t="shared" si="4"/>
        <v>0</v>
      </c>
      <c r="F40" s="36"/>
      <c r="G40" s="36"/>
    </row>
    <row r="41" spans="1:9" ht="60" hidden="1">
      <c r="A41" s="35" t="s">
        <v>98</v>
      </c>
      <c r="B41" s="52" t="s">
        <v>70</v>
      </c>
      <c r="C41" s="34"/>
      <c r="D41" s="34"/>
      <c r="E41" s="34">
        <f t="shared" si="4"/>
        <v>0</v>
      </c>
      <c r="F41" s="36"/>
      <c r="G41" s="36"/>
    </row>
    <row r="42" spans="1:9" ht="75" hidden="1">
      <c r="A42" s="35" t="s">
        <v>97</v>
      </c>
      <c r="B42" s="52" t="s">
        <v>68</v>
      </c>
      <c r="C42" s="34">
        <f>C43+C44+C45+C46</f>
        <v>0</v>
      </c>
      <c r="D42" s="34">
        <f>D43+D44+D45+D46</f>
        <v>0</v>
      </c>
      <c r="E42" s="34">
        <f>E43+E44+E45+E46</f>
        <v>0</v>
      </c>
      <c r="F42" s="34">
        <f>F43+F44+F45+F46</f>
        <v>0</v>
      </c>
      <c r="G42" s="34">
        <f>G43+G44+G45+G46</f>
        <v>0</v>
      </c>
    </row>
    <row r="43" spans="1:9" ht="47.25" hidden="1">
      <c r="A43" s="16"/>
      <c r="B43" s="51" t="s">
        <v>96</v>
      </c>
      <c r="C43" s="34"/>
      <c r="D43" s="34"/>
      <c r="E43" s="34">
        <f>C43-D43</f>
        <v>0</v>
      </c>
      <c r="F43" s="36"/>
      <c r="G43" s="36"/>
    </row>
    <row r="44" spans="1:9" ht="47.25" hidden="1">
      <c r="A44" s="16"/>
      <c r="B44" s="51" t="s">
        <v>95</v>
      </c>
      <c r="C44" s="34"/>
      <c r="D44" s="34"/>
      <c r="E44" s="34">
        <f>C44-D44</f>
        <v>0</v>
      </c>
      <c r="F44" s="36"/>
      <c r="G44" s="36"/>
    </row>
    <row r="45" spans="1:9" ht="7.5" hidden="1" customHeight="1">
      <c r="A45" s="16"/>
      <c r="B45" s="51" t="s">
        <v>94</v>
      </c>
      <c r="C45" s="34"/>
      <c r="D45" s="34"/>
      <c r="E45" s="34">
        <f>C45-D45</f>
        <v>0</v>
      </c>
      <c r="F45" s="36"/>
      <c r="G45" s="36"/>
    </row>
    <row r="46" spans="1:9" ht="63" hidden="1">
      <c r="A46" s="16"/>
      <c r="B46" s="50" t="s">
        <v>93</v>
      </c>
      <c r="C46" s="34"/>
      <c r="D46" s="34"/>
      <c r="E46" s="34">
        <f>C46-D46</f>
        <v>0</v>
      </c>
      <c r="F46" s="36"/>
      <c r="G46" s="36"/>
    </row>
    <row r="47" spans="1:9" ht="32.25" customHeight="1">
      <c r="A47" s="16"/>
      <c r="B47" s="37" t="s">
        <v>92</v>
      </c>
      <c r="C47" s="36">
        <f>C52+C55+C56</f>
        <v>60000</v>
      </c>
      <c r="D47" s="36">
        <f>D52+D55+D56</f>
        <v>60000</v>
      </c>
      <c r="E47" s="36">
        <f>E48+E49+E50+E51+E52+E53+E54+E55+E56+E57+E58+E59</f>
        <v>0</v>
      </c>
      <c r="F47" s="36">
        <f>F52+F55+F56</f>
        <v>60000</v>
      </c>
      <c r="G47" s="36">
        <v>60000</v>
      </c>
      <c r="I47" s="45"/>
    </row>
    <row r="48" spans="1:9" ht="0.75" customHeight="1">
      <c r="A48" s="23" t="s">
        <v>91</v>
      </c>
      <c r="B48" s="49" t="s">
        <v>90</v>
      </c>
      <c r="C48" s="36"/>
      <c r="D48" s="36"/>
      <c r="E48" s="34">
        <f t="shared" ref="E48:E55" si="8">C48-D48</f>
        <v>0</v>
      </c>
      <c r="F48" s="36"/>
      <c r="G48" s="36"/>
      <c r="I48" s="45"/>
    </row>
    <row r="49" spans="1:9" ht="30.75" hidden="1">
      <c r="A49" s="23" t="s">
        <v>89</v>
      </c>
      <c r="B49" s="46" t="s">
        <v>88</v>
      </c>
      <c r="C49" s="36"/>
      <c r="D49" s="36"/>
      <c r="E49" s="34">
        <f t="shared" si="8"/>
        <v>0</v>
      </c>
      <c r="F49" s="36"/>
      <c r="G49" s="36"/>
      <c r="I49" s="45"/>
    </row>
    <row r="50" spans="1:9" ht="60" hidden="1">
      <c r="A50" s="23" t="s">
        <v>87</v>
      </c>
      <c r="B50" s="44" t="s">
        <v>86</v>
      </c>
      <c r="C50" s="36"/>
      <c r="D50" s="36"/>
      <c r="E50" s="34">
        <f t="shared" si="8"/>
        <v>0</v>
      </c>
      <c r="F50" s="36"/>
      <c r="G50" s="36"/>
      <c r="I50" s="45"/>
    </row>
    <row r="51" spans="1:9" ht="45" hidden="1">
      <c r="A51" s="23" t="s">
        <v>85</v>
      </c>
      <c r="B51" s="28" t="s">
        <v>84</v>
      </c>
      <c r="C51" s="36"/>
      <c r="D51" s="36"/>
      <c r="E51" s="34">
        <f t="shared" si="8"/>
        <v>0</v>
      </c>
      <c r="F51" s="36"/>
      <c r="G51" s="36"/>
      <c r="I51" s="45"/>
    </row>
    <row r="52" spans="1:9" ht="75" hidden="1">
      <c r="A52" s="23" t="s">
        <v>83</v>
      </c>
      <c r="B52" s="48" t="s">
        <v>82</v>
      </c>
      <c r="C52" s="36"/>
      <c r="D52" s="36"/>
      <c r="E52" s="34">
        <f t="shared" si="8"/>
        <v>0</v>
      </c>
      <c r="F52" s="36">
        <f>C52</f>
        <v>0</v>
      </c>
      <c r="G52" s="36"/>
      <c r="I52" s="45"/>
    </row>
    <row r="53" spans="1:9" ht="15.75" hidden="1">
      <c r="A53" s="23" t="s">
        <v>81</v>
      </c>
      <c r="B53" s="47" t="s">
        <v>80</v>
      </c>
      <c r="C53" s="36"/>
      <c r="D53" s="36"/>
      <c r="E53" s="34">
        <f t="shared" si="8"/>
        <v>0</v>
      </c>
      <c r="F53" s="36">
        <f>C53</f>
        <v>0</v>
      </c>
      <c r="G53" s="36"/>
      <c r="I53" s="45"/>
    </row>
    <row r="54" spans="1:9" ht="30.75" hidden="1">
      <c r="A54" s="23" t="s">
        <v>79</v>
      </c>
      <c r="B54" s="46" t="s">
        <v>78</v>
      </c>
      <c r="C54" s="36"/>
      <c r="D54" s="36"/>
      <c r="E54" s="34">
        <f t="shared" si="8"/>
        <v>0</v>
      </c>
      <c r="F54" s="36">
        <f>C54</f>
        <v>0</v>
      </c>
      <c r="G54" s="36"/>
      <c r="I54" s="45"/>
    </row>
    <row r="55" spans="1:9" ht="62.25" customHeight="1">
      <c r="A55" s="27" t="s">
        <v>77</v>
      </c>
      <c r="B55" s="19" t="s">
        <v>76</v>
      </c>
      <c r="C55" s="36">
        <v>60000</v>
      </c>
      <c r="D55" s="36">
        <v>60000</v>
      </c>
      <c r="E55" s="34">
        <f t="shared" si="8"/>
        <v>0</v>
      </c>
      <c r="F55" s="36">
        <f>C55</f>
        <v>60000</v>
      </c>
      <c r="G55" s="36"/>
      <c r="I55" s="45"/>
    </row>
    <row r="56" spans="1:9" ht="105.75" hidden="1">
      <c r="A56" s="23" t="s">
        <v>75</v>
      </c>
      <c r="B56" s="19" t="s">
        <v>74</v>
      </c>
      <c r="C56" s="36"/>
      <c r="D56" s="36">
        <f>C56</f>
        <v>0</v>
      </c>
      <c r="E56" s="34">
        <v>0</v>
      </c>
      <c r="F56" s="36">
        <f>C56</f>
        <v>0</v>
      </c>
      <c r="G56" s="36">
        <f>F56</f>
        <v>0</v>
      </c>
    </row>
    <row r="57" spans="1:9" ht="60" hidden="1">
      <c r="A57" s="23" t="s">
        <v>73</v>
      </c>
      <c r="B57" s="26" t="s">
        <v>72</v>
      </c>
      <c r="C57" s="36"/>
      <c r="D57" s="36"/>
      <c r="E57" s="34">
        <f>C57-D57</f>
        <v>0</v>
      </c>
      <c r="F57" s="36"/>
      <c r="G57" s="36"/>
    </row>
    <row r="58" spans="1:9" ht="60" hidden="1">
      <c r="A58" s="23" t="s">
        <v>71</v>
      </c>
      <c r="B58" s="44" t="s">
        <v>70</v>
      </c>
      <c r="C58" s="36"/>
      <c r="D58" s="36"/>
      <c r="E58" s="34">
        <f>C58-D58</f>
        <v>0</v>
      </c>
      <c r="F58" s="36"/>
      <c r="G58" s="36"/>
    </row>
    <row r="59" spans="1:9" ht="75" hidden="1">
      <c r="A59" s="23" t="s">
        <v>69</v>
      </c>
      <c r="B59" s="43" t="s">
        <v>68</v>
      </c>
      <c r="C59" s="36"/>
      <c r="D59" s="36"/>
      <c r="E59" s="34">
        <f>C59-D59</f>
        <v>0</v>
      </c>
      <c r="F59" s="36"/>
      <c r="G59" s="36"/>
    </row>
    <row r="60" spans="1:9" ht="15.75">
      <c r="A60" s="16"/>
      <c r="B60" s="38" t="s">
        <v>67</v>
      </c>
      <c r="C60" s="72">
        <f>C61+C62+C63+C64+C65+C75+C76</f>
        <v>34000835</v>
      </c>
      <c r="D60" s="36">
        <f>D61+D62+D63+D64+D65+D75+D76</f>
        <v>32354542</v>
      </c>
      <c r="E60" s="36">
        <f t="shared" ref="E60:E75" si="9">C60-D60</f>
        <v>1646293</v>
      </c>
      <c r="F60" s="36">
        <f>F61+F62+F63+F64+F65+F75+F76</f>
        <v>34764219</v>
      </c>
      <c r="G60" s="36">
        <f>G61+G62+G75+G76</f>
        <v>32629275</v>
      </c>
    </row>
    <row r="61" spans="1:9" ht="18.75" customHeight="1">
      <c r="A61" s="16"/>
      <c r="B61" s="19" t="s">
        <v>66</v>
      </c>
      <c r="C61" s="32">
        <v>14674695</v>
      </c>
      <c r="D61" s="34">
        <f>C61</f>
        <v>14674695</v>
      </c>
      <c r="E61" s="36">
        <f t="shared" si="9"/>
        <v>0</v>
      </c>
      <c r="F61" s="34">
        <v>14674695</v>
      </c>
      <c r="G61" s="34">
        <v>14663705</v>
      </c>
    </row>
    <row r="62" spans="1:9" ht="21" customHeight="1">
      <c r="A62" s="16"/>
      <c r="B62" s="19" t="s">
        <v>65</v>
      </c>
      <c r="C62" s="32">
        <v>15350333</v>
      </c>
      <c r="D62" s="34">
        <f>C62</f>
        <v>15350333</v>
      </c>
      <c r="E62" s="36">
        <f t="shared" si="9"/>
        <v>0</v>
      </c>
      <c r="F62" s="34">
        <v>16113717</v>
      </c>
      <c r="G62" s="34">
        <v>14048346</v>
      </c>
    </row>
    <row r="63" spans="1:9" ht="0.75" customHeight="1">
      <c r="A63" s="16"/>
      <c r="B63" s="19" t="s">
        <v>64</v>
      </c>
      <c r="C63" s="31"/>
      <c r="D63" s="34">
        <f>C63</f>
        <v>0</v>
      </c>
      <c r="E63" s="36">
        <f t="shared" si="9"/>
        <v>0</v>
      </c>
      <c r="F63" s="34">
        <f>C63</f>
        <v>0</v>
      </c>
      <c r="G63" s="34"/>
    </row>
    <row r="64" spans="1:9" ht="15.75" hidden="1">
      <c r="A64" s="16"/>
      <c r="B64" s="19" t="s">
        <v>63</v>
      </c>
      <c r="C64" s="31"/>
      <c r="D64" s="34">
        <f>C64</f>
        <v>0</v>
      </c>
      <c r="E64" s="36">
        <f t="shared" si="9"/>
        <v>0</v>
      </c>
      <c r="F64" s="34">
        <f>C64</f>
        <v>0</v>
      </c>
      <c r="G64" s="34"/>
    </row>
    <row r="65" spans="1:7" ht="15.75" hidden="1">
      <c r="A65" s="16"/>
      <c r="B65" s="19" t="s">
        <v>62</v>
      </c>
      <c r="C65" s="42"/>
      <c r="D65" s="36">
        <f>C65</f>
        <v>0</v>
      </c>
      <c r="E65" s="36">
        <f t="shared" si="9"/>
        <v>0</v>
      </c>
      <c r="F65" s="34"/>
      <c r="G65" s="34"/>
    </row>
    <row r="66" spans="1:7" ht="15.75" hidden="1">
      <c r="A66" s="16"/>
      <c r="B66" s="38" t="s">
        <v>61</v>
      </c>
      <c r="C66" s="42">
        <f>C67+C68+C69+C70+C71+C72+C73</f>
        <v>0</v>
      </c>
      <c r="D66" s="36">
        <f>D67+D68+D69+D70+D71+D72+D73</f>
        <v>0</v>
      </c>
      <c r="E66" s="36">
        <f t="shared" si="9"/>
        <v>0</v>
      </c>
      <c r="F66" s="36">
        <f>F69+F72+F73</f>
        <v>0</v>
      </c>
      <c r="G66" s="36">
        <f>SUM(G67:G73)</f>
        <v>0</v>
      </c>
    </row>
    <row r="67" spans="1:7" ht="31.5" hidden="1">
      <c r="A67" s="16"/>
      <c r="B67" s="19" t="s">
        <v>60</v>
      </c>
      <c r="C67" s="42"/>
      <c r="D67" s="36">
        <f>C67</f>
        <v>0</v>
      </c>
      <c r="E67" s="36">
        <f t="shared" si="9"/>
        <v>0</v>
      </c>
      <c r="F67" s="36">
        <f t="shared" ref="F67:F73" si="10">C67</f>
        <v>0</v>
      </c>
      <c r="G67" s="36"/>
    </row>
    <row r="68" spans="1:7" ht="30.75" hidden="1">
      <c r="A68" s="16"/>
      <c r="B68" s="19" t="s">
        <v>59</v>
      </c>
      <c r="C68" s="42"/>
      <c r="D68" s="36">
        <f>C68</f>
        <v>0</v>
      </c>
      <c r="E68" s="36">
        <f t="shared" si="9"/>
        <v>0</v>
      </c>
      <c r="F68" s="36">
        <f t="shared" si="10"/>
        <v>0</v>
      </c>
      <c r="G68" s="36"/>
    </row>
    <row r="69" spans="1:7" ht="31.5" hidden="1">
      <c r="A69" s="16"/>
      <c r="B69" s="19" t="s">
        <v>58</v>
      </c>
      <c r="C69" s="31"/>
      <c r="D69" s="34"/>
      <c r="E69" s="36">
        <f t="shared" si="9"/>
        <v>0</v>
      </c>
      <c r="F69" s="34">
        <f t="shared" si="10"/>
        <v>0</v>
      </c>
      <c r="G69" s="34"/>
    </row>
    <row r="70" spans="1:7" ht="15.75" hidden="1">
      <c r="A70" s="16"/>
      <c r="B70" s="19" t="s">
        <v>57</v>
      </c>
      <c r="C70" s="31"/>
      <c r="D70" s="34">
        <f>C70</f>
        <v>0</v>
      </c>
      <c r="E70" s="36">
        <f t="shared" si="9"/>
        <v>0</v>
      </c>
      <c r="F70" s="34">
        <f t="shared" si="10"/>
        <v>0</v>
      </c>
      <c r="G70" s="34"/>
    </row>
    <row r="71" spans="1:7" ht="15.75" hidden="1">
      <c r="A71" s="16"/>
      <c r="B71" s="19" t="s">
        <v>56</v>
      </c>
      <c r="C71" s="31"/>
      <c r="D71" s="34">
        <f>C71</f>
        <v>0</v>
      </c>
      <c r="E71" s="36">
        <f t="shared" si="9"/>
        <v>0</v>
      </c>
      <c r="F71" s="34">
        <f t="shared" si="10"/>
        <v>0</v>
      </c>
      <c r="G71" s="34"/>
    </row>
    <row r="72" spans="1:7" ht="15.75" hidden="1">
      <c r="A72" s="16"/>
      <c r="B72" s="41" t="s">
        <v>55</v>
      </c>
      <c r="C72" s="31"/>
      <c r="D72" s="34"/>
      <c r="E72" s="36">
        <f t="shared" si="9"/>
        <v>0</v>
      </c>
      <c r="F72" s="34">
        <f t="shared" si="10"/>
        <v>0</v>
      </c>
      <c r="G72" s="34"/>
    </row>
    <row r="73" spans="1:7" ht="30.75" hidden="1">
      <c r="A73" s="16"/>
      <c r="B73" s="19" t="s">
        <v>54</v>
      </c>
      <c r="C73" s="31"/>
      <c r="D73" s="34">
        <f>C73</f>
        <v>0</v>
      </c>
      <c r="E73" s="36">
        <f t="shared" si="9"/>
        <v>0</v>
      </c>
      <c r="F73" s="34">
        <f t="shared" si="10"/>
        <v>0</v>
      </c>
      <c r="G73" s="34"/>
    </row>
    <row r="74" spans="1:7" ht="15.75" hidden="1">
      <c r="A74" s="16"/>
      <c r="B74" s="19"/>
      <c r="C74" s="34"/>
      <c r="D74" s="34"/>
      <c r="E74" s="36">
        <f t="shared" si="9"/>
        <v>0</v>
      </c>
      <c r="F74" s="36"/>
      <c r="G74" s="36"/>
    </row>
    <row r="75" spans="1:7" ht="15.75">
      <c r="A75" s="16"/>
      <c r="B75" s="19" t="s">
        <v>151</v>
      </c>
      <c r="C75" s="34">
        <v>767224</v>
      </c>
      <c r="D75" s="34">
        <v>714640</v>
      </c>
      <c r="E75" s="36">
        <f t="shared" si="9"/>
        <v>52584</v>
      </c>
      <c r="F75" s="36">
        <v>767224</v>
      </c>
      <c r="G75" s="36">
        <v>767224</v>
      </c>
    </row>
    <row r="76" spans="1:7" ht="15.75">
      <c r="A76" s="16"/>
      <c r="B76" s="19" t="s">
        <v>152</v>
      </c>
      <c r="C76" s="34">
        <v>3208583</v>
      </c>
      <c r="D76" s="34">
        <v>1614874</v>
      </c>
      <c r="E76" s="36">
        <f>C76-D76</f>
        <v>1593709</v>
      </c>
      <c r="F76" s="36">
        <v>3208583</v>
      </c>
      <c r="G76" s="36">
        <v>3150000</v>
      </c>
    </row>
    <row r="77" spans="1:7" ht="34.5" customHeight="1">
      <c r="A77" s="16"/>
      <c r="B77" s="38" t="s">
        <v>53</v>
      </c>
      <c r="C77" s="72">
        <f>C78+C84</f>
        <v>11554860</v>
      </c>
      <c r="D77" s="36">
        <f>D78+D84</f>
        <v>0</v>
      </c>
      <c r="E77" s="36">
        <f>E78+E84</f>
        <v>11554860</v>
      </c>
      <c r="F77" s="36">
        <f>F78+F84</f>
        <v>11554860</v>
      </c>
      <c r="G77" s="36">
        <f>G78+G84</f>
        <v>11554860</v>
      </c>
    </row>
    <row r="78" spans="1:7" ht="15.75" hidden="1">
      <c r="A78" s="16"/>
      <c r="B78" s="37" t="s">
        <v>52</v>
      </c>
      <c r="C78" s="36">
        <f>C79+C80+C81+C82+C83</f>
        <v>0</v>
      </c>
      <c r="D78" s="36">
        <f>D79+D80+D81+D82+D83</f>
        <v>0</v>
      </c>
      <c r="E78" s="36">
        <f>E79+E80+E81+E82+E83</f>
        <v>0</v>
      </c>
      <c r="F78" s="36">
        <f>F79+F80+F81+F82+F83</f>
        <v>0</v>
      </c>
      <c r="G78" s="36">
        <f>G79+G80+G81+G82+G83</f>
        <v>0</v>
      </c>
    </row>
    <row r="79" spans="1:7" ht="15.75" hidden="1">
      <c r="A79" s="23" t="s">
        <v>49</v>
      </c>
      <c r="B79" s="41" t="s">
        <v>45</v>
      </c>
      <c r="C79" s="34"/>
      <c r="D79" s="34"/>
      <c r="E79" s="34">
        <f>C79-D79</f>
        <v>0</v>
      </c>
      <c r="F79" s="36"/>
      <c r="G79" s="36"/>
    </row>
    <row r="80" spans="1:7" ht="15.75" hidden="1">
      <c r="A80" s="23" t="s">
        <v>48</v>
      </c>
      <c r="B80" s="19" t="s">
        <v>44</v>
      </c>
      <c r="C80" s="34"/>
      <c r="D80" s="34"/>
      <c r="E80" s="34"/>
      <c r="F80" s="36"/>
      <c r="G80" s="36"/>
    </row>
    <row r="81" spans="1:7" ht="15.75" hidden="1">
      <c r="A81" s="23" t="s">
        <v>51</v>
      </c>
      <c r="B81" s="19" t="s">
        <v>50</v>
      </c>
      <c r="C81" s="34"/>
      <c r="D81" s="34"/>
      <c r="E81" s="34">
        <f>C81-D81</f>
        <v>0</v>
      </c>
      <c r="F81" s="36"/>
      <c r="G81" s="36"/>
    </row>
    <row r="82" spans="1:7" ht="15.75" hidden="1">
      <c r="A82" s="23" t="s">
        <v>49</v>
      </c>
      <c r="B82" s="41" t="s">
        <v>45</v>
      </c>
      <c r="C82" s="34"/>
      <c r="D82" s="34"/>
      <c r="E82" s="34">
        <f>C82-D82</f>
        <v>0</v>
      </c>
      <c r="F82" s="36"/>
      <c r="G82" s="36"/>
    </row>
    <row r="83" spans="1:7" ht="18.75" hidden="1" customHeight="1">
      <c r="A83" s="23" t="s">
        <v>48</v>
      </c>
      <c r="B83" s="19" t="s">
        <v>44</v>
      </c>
      <c r="C83" s="34"/>
      <c r="D83" s="34"/>
      <c r="E83" s="34">
        <f>C83-D83</f>
        <v>0</v>
      </c>
      <c r="F83" s="36"/>
      <c r="G83" s="36"/>
    </row>
    <row r="84" spans="1:7" ht="15.75">
      <c r="A84" s="16"/>
      <c r="B84" s="37" t="s">
        <v>47</v>
      </c>
      <c r="C84" s="36">
        <f>C85+C86+C87</f>
        <v>11554860</v>
      </c>
      <c r="D84" s="36">
        <f>D85+D86+D87</f>
        <v>0</v>
      </c>
      <c r="E84" s="36">
        <f>E85+E86+E87</f>
        <v>11554860</v>
      </c>
      <c r="F84" s="36">
        <f>F85+F86+F87</f>
        <v>11554860</v>
      </c>
      <c r="G84" s="36">
        <f>G85+G86+G87</f>
        <v>11554860</v>
      </c>
    </row>
    <row r="85" spans="1:7" ht="15.75">
      <c r="A85" s="27" t="s">
        <v>46</v>
      </c>
      <c r="B85" s="41" t="s">
        <v>45</v>
      </c>
      <c r="C85" s="14">
        <v>11554860</v>
      </c>
      <c r="D85" s="14"/>
      <c r="E85" s="17">
        <f>C85-D85</f>
        <v>11554860</v>
      </c>
      <c r="F85" s="14">
        <v>11554860</v>
      </c>
      <c r="G85" s="14">
        <v>11554860</v>
      </c>
    </row>
    <row r="86" spans="1:7" ht="0.75" customHeight="1">
      <c r="A86" s="27"/>
      <c r="B86" s="19"/>
      <c r="C86" s="17"/>
      <c r="D86" s="17"/>
      <c r="E86" s="17">
        <f>C86-D86</f>
        <v>0</v>
      </c>
      <c r="F86" s="14"/>
      <c r="G86" s="14"/>
    </row>
    <row r="87" spans="1:7" ht="16.5" hidden="1" customHeight="1">
      <c r="A87" s="27"/>
      <c r="B87" s="19"/>
      <c r="C87" s="17"/>
      <c r="D87" s="17"/>
      <c r="E87" s="17">
        <f>C87-D87</f>
        <v>0</v>
      </c>
      <c r="F87" s="14"/>
      <c r="G87" s="14"/>
    </row>
    <row r="88" spans="1:7" ht="61.5" customHeight="1">
      <c r="A88" s="40"/>
      <c r="B88" s="18" t="s">
        <v>43</v>
      </c>
      <c r="C88" s="72">
        <f>C89+C94+C96</f>
        <v>156591443</v>
      </c>
      <c r="D88" s="14">
        <v>154587672</v>
      </c>
      <c r="E88" s="14">
        <v>2752460</v>
      </c>
      <c r="F88" s="14">
        <f>F89+F92+F93+F96</f>
        <v>0</v>
      </c>
      <c r="G88" s="14">
        <f>G89+G92+G93+G96</f>
        <v>0</v>
      </c>
    </row>
    <row r="89" spans="1:7" ht="34.5" customHeight="1">
      <c r="A89" s="16"/>
      <c r="B89" s="19" t="s">
        <v>42</v>
      </c>
      <c r="C89" s="34">
        <v>143879156</v>
      </c>
      <c r="D89" s="14">
        <v>144620473</v>
      </c>
      <c r="E89" s="14">
        <f>E90+E91+E92+E93+E94+E95</f>
        <v>0</v>
      </c>
      <c r="F89" s="14">
        <f>F90+F91</f>
        <v>0</v>
      </c>
      <c r="G89" s="14">
        <f>G90+G91</f>
        <v>0</v>
      </c>
    </row>
    <row r="90" spans="1:7" ht="15.75" hidden="1">
      <c r="A90" s="16"/>
      <c r="B90" s="19" t="s">
        <v>41</v>
      </c>
      <c r="C90" s="34"/>
      <c r="D90" s="36"/>
      <c r="E90" s="17">
        <f>C90-D90</f>
        <v>0</v>
      </c>
      <c r="F90" s="14"/>
      <c r="G90" s="14"/>
    </row>
    <row r="91" spans="1:7" ht="30.75" hidden="1">
      <c r="A91" s="16"/>
      <c r="B91" s="19" t="s">
        <v>40</v>
      </c>
      <c r="C91" s="34"/>
      <c r="D91" s="34"/>
      <c r="E91" s="17">
        <f>C91-D91</f>
        <v>0</v>
      </c>
      <c r="F91" s="14"/>
      <c r="G91" s="14"/>
    </row>
    <row r="92" spans="1:7" ht="15.75" hidden="1">
      <c r="A92" s="16"/>
      <c r="B92" s="20" t="s">
        <v>39</v>
      </c>
      <c r="C92" s="34"/>
      <c r="D92" s="17"/>
      <c r="E92" s="17"/>
      <c r="F92" s="14"/>
      <c r="G92" s="14"/>
    </row>
    <row r="93" spans="1:7" ht="15.75" hidden="1">
      <c r="A93" s="16"/>
      <c r="B93" s="20" t="s">
        <v>38</v>
      </c>
      <c r="C93" s="34"/>
      <c r="D93" s="17"/>
      <c r="E93" s="17"/>
      <c r="F93" s="14"/>
      <c r="G93" s="14"/>
    </row>
    <row r="94" spans="1:7" ht="15.75">
      <c r="A94" s="16"/>
      <c r="B94" s="20" t="s">
        <v>37</v>
      </c>
      <c r="C94" s="34">
        <v>2745088</v>
      </c>
      <c r="D94" s="17"/>
      <c r="E94" s="17"/>
      <c r="F94" s="14"/>
      <c r="G94" s="14"/>
    </row>
    <row r="95" spans="1:7" ht="15.75">
      <c r="A95" s="16"/>
      <c r="B95" s="20" t="s">
        <v>36</v>
      </c>
      <c r="C95" s="34"/>
      <c r="D95" s="17"/>
      <c r="E95" s="17"/>
      <c r="F95" s="14"/>
      <c r="G95" s="14"/>
    </row>
    <row r="96" spans="1:7" ht="74.25" customHeight="1">
      <c r="A96" s="40"/>
      <c r="B96" s="37" t="s">
        <v>154</v>
      </c>
      <c r="C96" s="82">
        <v>9967199</v>
      </c>
      <c r="D96" s="32">
        <v>9967199</v>
      </c>
      <c r="E96" s="39">
        <f>C96-D96</f>
        <v>0</v>
      </c>
      <c r="F96" s="14">
        <f>F97+F98+F100</f>
        <v>0</v>
      </c>
      <c r="G96" s="14">
        <f>G97+G98+G100</f>
        <v>0</v>
      </c>
    </row>
    <row r="97" spans="1:7" ht="0.75" customHeight="1">
      <c r="A97" s="23" t="s">
        <v>35</v>
      </c>
      <c r="B97" s="20" t="s">
        <v>34</v>
      </c>
      <c r="C97" s="34"/>
      <c r="D97" s="17"/>
      <c r="E97" s="17"/>
      <c r="F97" s="14"/>
      <c r="G97" s="14"/>
    </row>
    <row r="98" spans="1:7" ht="15.75" hidden="1">
      <c r="A98" s="23" t="s">
        <v>33</v>
      </c>
      <c r="B98" s="20" t="s">
        <v>32</v>
      </c>
      <c r="C98" s="34"/>
      <c r="D98" s="17"/>
      <c r="E98" s="17">
        <f>C98-D98</f>
        <v>0</v>
      </c>
      <c r="F98" s="14"/>
      <c r="G98" s="14"/>
    </row>
    <row r="99" spans="1:7" ht="15.75" hidden="1">
      <c r="A99" s="23" t="s">
        <v>31</v>
      </c>
      <c r="B99" s="20" t="s">
        <v>30</v>
      </c>
      <c r="C99" s="34"/>
      <c r="D99" s="17"/>
      <c r="E99" s="17"/>
      <c r="F99" s="14"/>
      <c r="G99" s="14"/>
    </row>
    <row r="100" spans="1:7" ht="24" hidden="1" customHeight="1">
      <c r="A100" s="23" t="s">
        <v>29</v>
      </c>
      <c r="B100" s="20" t="s">
        <v>28</v>
      </c>
      <c r="C100" s="34"/>
      <c r="D100" s="17"/>
      <c r="E100" s="17">
        <f>C100-D100</f>
        <v>0</v>
      </c>
      <c r="F100" s="14"/>
      <c r="G100" s="14"/>
    </row>
    <row r="101" spans="1:7" ht="15.75">
      <c r="A101" s="80" t="s">
        <v>149</v>
      </c>
      <c r="B101" s="25" t="s">
        <v>150</v>
      </c>
      <c r="C101" s="81">
        <v>748689</v>
      </c>
      <c r="D101" s="14">
        <v>748689</v>
      </c>
      <c r="E101" s="14">
        <v>0</v>
      </c>
      <c r="F101" s="14"/>
      <c r="G101" s="14"/>
    </row>
    <row r="102" spans="1:7" ht="56.25" customHeight="1">
      <c r="A102" s="16"/>
      <c r="B102" s="38" t="s">
        <v>27</v>
      </c>
      <c r="C102" s="72">
        <f>C103</f>
        <v>62580502</v>
      </c>
      <c r="D102" s="14">
        <f>D103</f>
        <v>62580502</v>
      </c>
      <c r="F102" s="14">
        <f>F103+F112</f>
        <v>0</v>
      </c>
      <c r="G102" s="14">
        <f>G103+G112</f>
        <v>0</v>
      </c>
    </row>
    <row r="103" spans="1:7" ht="37.5" customHeight="1">
      <c r="A103" s="16"/>
      <c r="B103" s="37" t="s">
        <v>26</v>
      </c>
      <c r="C103" s="36">
        <f>C110+C105</f>
        <v>62580502</v>
      </c>
      <c r="D103" s="36">
        <f>D110+D105</f>
        <v>62580502</v>
      </c>
      <c r="E103" s="14">
        <f>E104+E105+E106+E107+E108+E109+E110+E111</f>
        <v>0</v>
      </c>
      <c r="F103" s="14">
        <f>F104+F105+F106+F107+F108+F109+F110+F111</f>
        <v>0</v>
      </c>
      <c r="G103" s="14">
        <f>G104+G105+G106+G107+G108+G109+G110+G111</f>
        <v>0</v>
      </c>
    </row>
    <row r="104" spans="1:7" ht="15.75" hidden="1">
      <c r="A104" s="35" t="s">
        <v>25</v>
      </c>
      <c r="B104" s="28"/>
      <c r="C104" s="34"/>
      <c r="D104" s="17"/>
      <c r="E104" s="17">
        <f t="shared" ref="E104:E111" si="11">C104-D104</f>
        <v>0</v>
      </c>
      <c r="F104" s="14"/>
      <c r="G104" s="14"/>
    </row>
    <row r="105" spans="1:7" ht="74.25" customHeight="1">
      <c r="A105" s="29" t="s">
        <v>24</v>
      </c>
      <c r="B105" s="33" t="s">
        <v>23</v>
      </c>
      <c r="C105" s="32">
        <v>1106761</v>
      </c>
      <c r="D105" s="17">
        <f>C105</f>
        <v>1106761</v>
      </c>
      <c r="E105" s="17">
        <f t="shared" si="11"/>
        <v>0</v>
      </c>
      <c r="F105" s="14"/>
      <c r="G105" s="14"/>
    </row>
    <row r="106" spans="1:7" ht="1.5" customHeight="1">
      <c r="A106" s="29" t="s">
        <v>22</v>
      </c>
      <c r="B106" s="24" t="s">
        <v>21</v>
      </c>
      <c r="C106" s="31"/>
      <c r="D106" s="17"/>
      <c r="E106" s="17">
        <f t="shared" si="11"/>
        <v>0</v>
      </c>
      <c r="F106" s="14"/>
      <c r="G106" s="14"/>
    </row>
    <row r="107" spans="1:7" ht="30" hidden="1">
      <c r="A107" s="29" t="s">
        <v>20</v>
      </c>
      <c r="B107" s="30" t="s">
        <v>19</v>
      </c>
      <c r="C107" s="17"/>
      <c r="D107" s="17"/>
      <c r="E107" s="17">
        <f t="shared" si="11"/>
        <v>0</v>
      </c>
      <c r="F107" s="14"/>
      <c r="G107" s="14"/>
    </row>
    <row r="108" spans="1:7" ht="120" hidden="1">
      <c r="A108" s="29" t="s">
        <v>18</v>
      </c>
      <c r="B108" s="26" t="s">
        <v>17</v>
      </c>
      <c r="C108" s="17"/>
      <c r="D108" s="17"/>
      <c r="E108" s="17">
        <f t="shared" si="11"/>
        <v>0</v>
      </c>
      <c r="F108" s="14"/>
      <c r="G108" s="14"/>
    </row>
    <row r="109" spans="1:7" ht="45" hidden="1">
      <c r="A109" s="27" t="s">
        <v>16</v>
      </c>
      <c r="B109" s="28" t="s">
        <v>15</v>
      </c>
      <c r="C109" s="17">
        <v>0</v>
      </c>
      <c r="D109" s="17">
        <v>0</v>
      </c>
      <c r="E109" s="17">
        <f t="shared" si="11"/>
        <v>0</v>
      </c>
      <c r="F109" s="14"/>
      <c r="G109" s="14"/>
    </row>
    <row r="110" spans="1:7" ht="88.5" customHeight="1">
      <c r="A110" s="27" t="s">
        <v>14</v>
      </c>
      <c r="B110" s="22" t="s">
        <v>7</v>
      </c>
      <c r="C110" s="17">
        <v>61473741</v>
      </c>
      <c r="D110" s="17">
        <v>61473741</v>
      </c>
      <c r="E110" s="17">
        <f t="shared" si="11"/>
        <v>0</v>
      </c>
      <c r="F110" s="14"/>
      <c r="G110" s="14"/>
    </row>
    <row r="111" spans="1:7" ht="54.75" hidden="1" customHeight="1">
      <c r="A111" s="23" t="s">
        <v>13</v>
      </c>
      <c r="B111" s="26" t="s">
        <v>12</v>
      </c>
      <c r="C111" s="17"/>
      <c r="D111" s="17"/>
      <c r="E111" s="17">
        <f t="shared" si="11"/>
        <v>0</v>
      </c>
      <c r="F111" s="14"/>
      <c r="G111" s="14"/>
    </row>
    <row r="112" spans="1:7" ht="28.5" customHeight="1">
      <c r="A112" s="16"/>
      <c r="B112" s="25" t="s">
        <v>11</v>
      </c>
      <c r="C112" s="14">
        <f>C113+C114</f>
        <v>0</v>
      </c>
      <c r="D112" s="14">
        <f>D113+D114</f>
        <v>0</v>
      </c>
      <c r="E112" s="14">
        <f>E113+E114</f>
        <v>0</v>
      </c>
      <c r="F112" s="14">
        <f>F113+F114</f>
        <v>0</v>
      </c>
      <c r="G112" s="14">
        <f>G113+G114</f>
        <v>0</v>
      </c>
    </row>
    <row r="113" spans="1:7" ht="45" hidden="1">
      <c r="A113" s="23" t="s">
        <v>10</v>
      </c>
      <c r="B113" s="24" t="s">
        <v>9</v>
      </c>
      <c r="C113" s="17"/>
      <c r="D113" s="17"/>
      <c r="E113" s="17">
        <f t="shared" ref="E113:E119" si="12">C113-D113</f>
        <v>0</v>
      </c>
      <c r="F113" s="14"/>
      <c r="G113" s="14"/>
    </row>
    <row r="114" spans="1:7" ht="1.5" customHeight="1">
      <c r="A114" s="23" t="s">
        <v>8</v>
      </c>
      <c r="B114" s="22" t="s">
        <v>7</v>
      </c>
      <c r="C114" s="17"/>
      <c r="D114" s="17"/>
      <c r="E114" s="17">
        <f t="shared" si="12"/>
        <v>0</v>
      </c>
      <c r="F114" s="14"/>
      <c r="G114" s="14"/>
    </row>
    <row r="115" spans="1:7" ht="34.5" customHeight="1">
      <c r="A115" s="16"/>
      <c r="B115" s="21" t="s">
        <v>6</v>
      </c>
      <c r="C115" s="72">
        <f>C116+C117+C118</f>
        <v>850736</v>
      </c>
      <c r="D115" s="14">
        <f>D116+D117+D118</f>
        <v>24610461</v>
      </c>
      <c r="E115" s="14">
        <f t="shared" si="12"/>
        <v>-23759725</v>
      </c>
      <c r="F115" s="14">
        <f>F116+F117</f>
        <v>811103</v>
      </c>
      <c r="G115" s="14">
        <v>235682</v>
      </c>
    </row>
    <row r="116" spans="1:7" ht="15.75">
      <c r="A116" s="16"/>
      <c r="B116" s="20" t="s">
        <v>5</v>
      </c>
      <c r="C116" s="17">
        <v>12133</v>
      </c>
      <c r="D116" s="17">
        <v>7055</v>
      </c>
      <c r="E116" s="17">
        <f t="shared" si="12"/>
        <v>5078</v>
      </c>
      <c r="F116" s="14">
        <v>12133</v>
      </c>
      <c r="G116" s="14"/>
    </row>
    <row r="117" spans="1:7" ht="15.75">
      <c r="A117" s="16"/>
      <c r="B117" s="20" t="s">
        <v>153</v>
      </c>
      <c r="C117" s="17">
        <v>838603</v>
      </c>
      <c r="D117" s="17"/>
      <c r="E117" s="17">
        <f t="shared" si="12"/>
        <v>838603</v>
      </c>
      <c r="F117" s="14">
        <v>798970</v>
      </c>
      <c r="G117" s="14">
        <v>235682</v>
      </c>
    </row>
    <row r="118" spans="1:7" ht="31.5">
      <c r="A118" s="16"/>
      <c r="B118" s="19" t="s">
        <v>4</v>
      </c>
      <c r="C118" s="17"/>
      <c r="D118" s="17">
        <v>24603406</v>
      </c>
      <c r="E118" s="17">
        <f t="shared" si="12"/>
        <v>-24603406</v>
      </c>
      <c r="F118" s="14"/>
      <c r="G118" s="14"/>
    </row>
    <row r="119" spans="1:7" ht="15.75">
      <c r="A119" s="16"/>
      <c r="B119" s="18" t="s">
        <v>3</v>
      </c>
      <c r="C119" s="17"/>
      <c r="D119" s="17">
        <v>54138968</v>
      </c>
      <c r="E119" s="17">
        <f t="shared" si="12"/>
        <v>-54138968</v>
      </c>
      <c r="F119" s="14"/>
      <c r="G119" s="14"/>
    </row>
    <row r="120" spans="1:7" ht="15.75">
      <c r="A120" s="16"/>
      <c r="B120" s="15" t="s">
        <v>2</v>
      </c>
      <c r="C120" s="14">
        <f>C9+C60+C77+C88+C101+C102+C115</f>
        <v>1036084097</v>
      </c>
      <c r="D120" s="14">
        <f>D9+D60+D77+D88+D101+D102+D115+D119</f>
        <v>1034610781</v>
      </c>
      <c r="E120" s="14">
        <f>C120-D120</f>
        <v>1473316</v>
      </c>
      <c r="F120" s="14">
        <f>F9+F60+F77+F115</f>
        <v>792275167</v>
      </c>
      <c r="G120" s="14">
        <f>G9+G60+G66+G77+G115</f>
        <v>792117942</v>
      </c>
    </row>
    <row r="121" spans="1:7" ht="15.75">
      <c r="A121" s="4"/>
      <c r="B121" s="4"/>
      <c r="C121" s="4">
        <v>1036084097</v>
      </c>
      <c r="D121" s="4"/>
      <c r="E121" s="5"/>
      <c r="F121" s="4">
        <v>792275167</v>
      </c>
      <c r="G121" s="4">
        <v>792117942</v>
      </c>
    </row>
    <row r="122" spans="1:7" ht="15.75">
      <c r="A122" s="4"/>
      <c r="B122" s="4"/>
      <c r="C122" s="4"/>
      <c r="D122" s="11"/>
      <c r="E122" s="8"/>
      <c r="F122" s="11"/>
      <c r="G122" s="4"/>
    </row>
    <row r="123" spans="1:7" ht="18">
      <c r="A123" s="4"/>
      <c r="B123" s="75" t="s">
        <v>1</v>
      </c>
      <c r="C123" s="75"/>
      <c r="D123" s="75"/>
      <c r="E123" s="8"/>
      <c r="F123" s="11"/>
      <c r="G123" s="4"/>
    </row>
    <row r="124" spans="1:7" ht="18">
      <c r="A124" s="4"/>
      <c r="B124" s="13"/>
      <c r="C124" s="12"/>
      <c r="D124" s="12"/>
      <c r="E124" s="5"/>
      <c r="F124" s="11"/>
      <c r="G124" s="11"/>
    </row>
    <row r="125" spans="1:7" ht="18">
      <c r="A125" s="4"/>
      <c r="B125" s="76" t="s">
        <v>0</v>
      </c>
      <c r="C125" s="76"/>
      <c r="D125" s="76"/>
      <c r="E125" s="5"/>
      <c r="F125" s="11"/>
      <c r="G125" s="4"/>
    </row>
    <row r="126" spans="1:7" ht="18">
      <c r="A126" s="4"/>
      <c r="B126" s="10"/>
      <c r="C126" s="10"/>
      <c r="D126" s="9"/>
      <c r="E126" s="8"/>
      <c r="F126" s="4"/>
      <c r="G126" s="4"/>
    </row>
    <row r="127" spans="1:7" ht="15">
      <c r="A127" s="4"/>
      <c r="B127" s="7"/>
      <c r="C127" s="6"/>
      <c r="D127" s="6"/>
      <c r="E127" s="6"/>
      <c r="F127" s="6"/>
      <c r="G127" s="6"/>
    </row>
    <row r="128" spans="1:7" ht="15.75">
      <c r="A128" s="4"/>
      <c r="B128" s="4"/>
      <c r="C128" s="4"/>
      <c r="D128" s="4"/>
      <c r="E128" s="5"/>
      <c r="F128" s="4"/>
      <c r="G128" s="4"/>
    </row>
    <row r="129" spans="3:7">
      <c r="C129" s="3"/>
      <c r="D129" s="3"/>
    </row>
    <row r="130" spans="3:7">
      <c r="F130" s="3"/>
      <c r="G130" s="3"/>
    </row>
    <row r="144" spans="3:7">
      <c r="E144" s="1"/>
      <c r="F144" s="3">
        <v>730481978</v>
      </c>
    </row>
    <row r="145" spans="5:6">
      <c r="E145" s="1"/>
      <c r="F145" s="3">
        <v>10873890</v>
      </c>
    </row>
    <row r="146" spans="5:6">
      <c r="E146" s="1"/>
      <c r="F146" s="3">
        <v>8011982</v>
      </c>
    </row>
    <row r="147" spans="5:6">
      <c r="E147" s="1"/>
      <c r="F147" s="3">
        <v>179507342</v>
      </c>
    </row>
  </sheetData>
  <mergeCells count="6">
    <mergeCell ref="F7:G7"/>
    <mergeCell ref="B123:D123"/>
    <mergeCell ref="B125:D125"/>
    <mergeCell ref="B2:E2"/>
    <mergeCell ref="A4:B4"/>
    <mergeCell ref="C7:E7"/>
  </mergeCells>
  <pageMargins left="0" right="0" top="0" bottom="0" header="0.31496062992125984" footer="0.31496062992125984"/>
  <pageSetup paperSize="9" scale="65" orientation="portrait" r:id="rId1"/>
  <rowBreaks count="1" manualBreakCount="1">
    <brk id="1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и РДЫ</vt:lpstr>
      <vt:lpstr>'Д и РДЫ'!Область_печати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2019-04-16T10:40:58Z</cp:lastPrinted>
  <dcterms:created xsi:type="dcterms:W3CDTF">2019-03-26T04:21:11Z</dcterms:created>
  <dcterms:modified xsi:type="dcterms:W3CDTF">2019-04-16T11:14:53Z</dcterms:modified>
</cp:coreProperties>
</file>